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7485" windowHeight="4140" tabRatio="499" activeTab="1"/>
  </bookViews>
  <sheets>
    <sheet name="LCTT" sheetId="6" r:id="rId1"/>
    <sheet name="KQKD" sheetId="2" r:id="rId2"/>
    <sheet name="CDKT" sheetId="3" r:id="rId3"/>
    <sheet name="TM" sheetId="5" r:id="rId4"/>
  </sheets>
  <externalReferences>
    <externalReference r:id="rId5"/>
  </externalReferences>
  <calcPr calcId="124519"/>
</workbook>
</file>

<file path=xl/calcChain.xml><?xml version="1.0" encoding="utf-8"?>
<calcChain xmlns="http://schemas.openxmlformats.org/spreadsheetml/2006/main">
  <c r="K244" i="5"/>
  <c r="R244"/>
  <c r="M312"/>
  <c r="R323"/>
  <c r="R164"/>
  <c r="R168" s="1"/>
  <c r="F11" i="6"/>
  <c r="F9"/>
  <c r="I49"/>
  <c r="I48"/>
  <c r="F46"/>
  <c r="F50"/>
  <c r="D20"/>
  <c r="D11"/>
  <c r="D21"/>
  <c r="D18"/>
  <c r="D104" i="3"/>
  <c r="M323" i="5"/>
  <c r="D32" i="2"/>
  <c r="M346" i="5"/>
  <c r="M168"/>
  <c r="M181"/>
  <c r="R181"/>
  <c r="M205"/>
  <c r="R205"/>
  <c r="R217"/>
  <c r="R221"/>
  <c r="R222"/>
  <c r="L223"/>
  <c r="L232"/>
  <c r="O223"/>
  <c r="R225"/>
  <c r="R226"/>
  <c r="R228"/>
  <c r="R229"/>
  <c r="I230"/>
  <c r="I233"/>
  <c r="L230"/>
  <c r="O230"/>
  <c r="O232"/>
  <c r="R238"/>
  <c r="R246"/>
  <c r="R247"/>
  <c r="R249"/>
  <c r="K251"/>
  <c r="K253"/>
  <c r="R253"/>
  <c r="R283"/>
  <c r="R285"/>
  <c r="F285"/>
  <c r="K285"/>
  <c r="N285"/>
  <c r="M290"/>
  <c r="M292"/>
  <c r="R292"/>
  <c r="R312"/>
  <c r="M333"/>
  <c r="R333"/>
  <c r="M340"/>
  <c r="R340"/>
  <c r="M362"/>
  <c r="R362"/>
  <c r="M363"/>
  <c r="R363"/>
  <c r="D9" i="6"/>
  <c r="D17"/>
  <c r="D26" s="1"/>
  <c r="D46" s="1"/>
  <c r="D50" s="1"/>
  <c r="C15"/>
  <c r="C23"/>
  <c r="D36"/>
  <c r="D45"/>
  <c r="M364" i="5"/>
  <c r="R326"/>
  <c r="L233"/>
  <c r="O233"/>
  <c r="R251"/>
  <c r="R254"/>
  <c r="K254"/>
  <c r="R364"/>
  <c r="R232"/>
  <c r="R223"/>
  <c r="M326"/>
  <c r="R230"/>
  <c r="R233"/>
</calcChain>
</file>

<file path=xl/sharedStrings.xml><?xml version="1.0" encoding="utf-8"?>
<sst xmlns="http://schemas.openxmlformats.org/spreadsheetml/2006/main" count="898" uniqueCount="654">
  <si>
    <t>Lưu chuyển tiền thuần từ hoạt động đầu tư</t>
  </si>
  <si>
    <t>Lưu chuyển tiền thuần từ hoạt động tài chính</t>
  </si>
  <si>
    <t>Tiền và tương đương tiền đầu kỳ</t>
  </si>
  <si>
    <t>KẾ TOÁN TRƯỞNG</t>
  </si>
  <si>
    <t>TỔNG GIÁM ĐỐC</t>
  </si>
  <si>
    <t>Nguyễn Xuân Trường</t>
  </si>
  <si>
    <t>Trần Đức Thuận</t>
  </si>
  <si>
    <t>C«ng ty cæ phÇn Chøng kho¸n c«ng nghiÖp ViÖt Nam</t>
  </si>
  <si>
    <t xml:space="preserve">   Trong đó:</t>
  </si>
  <si>
    <t xml:space="preserve"> - Doanh thu hoạt động môi giới chứng khoán</t>
  </si>
  <si>
    <t xml:space="preserve"> - Doanh thu hoạt động đầu tư chứng khoán, góp vốn</t>
  </si>
  <si>
    <t xml:space="preserve"> - Doanh thu bảo lãnh phát hành chứng khoán</t>
  </si>
  <si>
    <t xml:space="preserve"> - Doanh thu đại lý phát hành chứng khoán</t>
  </si>
  <si>
    <t xml:space="preserve"> - Doanh thu hoạt động tư vấn</t>
  </si>
  <si>
    <t xml:space="preserve"> - Doanh thu lưu ký chứng khoán</t>
  </si>
  <si>
    <t xml:space="preserve"> - Doanh thu hoạt động uỷ thác đấu giá</t>
  </si>
  <si>
    <t xml:space="preserve"> - Doanh thu cho thuê sử dụng tài sản</t>
  </si>
  <si>
    <t>2. Các khoản giảm trừ doanh thu</t>
  </si>
  <si>
    <t>3. Doanh thu thuần về hoạt động kinh doanh (10=01-02)</t>
  </si>
  <si>
    <t>4. Chi phí hoạt động kinh doanh</t>
  </si>
  <si>
    <t>5. Lợi nhuận gộp của hoạt động kinh doanh (20=10-11)</t>
  </si>
  <si>
    <t>6. Chi phí quản lý doanh nghiệp</t>
  </si>
  <si>
    <t>7. Lợi nhuận thuần từ hoạt động kinh doanh (30=20- 25)</t>
  </si>
  <si>
    <t>8. Thu nhập khác</t>
  </si>
  <si>
    <t>10. Lợi nhuận khác (40=31-32)</t>
  </si>
  <si>
    <t>11. Tổng lợi nhuận kế toán trước thuế (50=30+40)</t>
  </si>
  <si>
    <t>12. Chi phí thuế TNDN hiện hành</t>
  </si>
  <si>
    <t>13. Chi phí thuế TNDN hoãn lại</t>
  </si>
  <si>
    <t>14. Lợi nhuận sau thuế TNDN (60=50-51-52)</t>
  </si>
  <si>
    <t>15. Lãi cơ bản trên cổ phiếu</t>
  </si>
  <si>
    <t>TM</t>
  </si>
  <si>
    <t>Mã số</t>
  </si>
  <si>
    <t>A. Tài sản ngắn hạn (100=110+120+130+140+150)</t>
  </si>
  <si>
    <t xml:space="preserve">  I. Tiền và các khoản tương đương tiền</t>
  </si>
  <si>
    <t xml:space="preserve">   1. Tiền</t>
  </si>
  <si>
    <t xml:space="preserve">   2. Các khoản tương đương tiền</t>
  </si>
  <si>
    <t xml:space="preserve"> II. Các khoản đầu tư tài chính ngắn hạn</t>
  </si>
  <si>
    <t>III. Các khoản phải thu ngắn hạn</t>
  </si>
  <si>
    <t xml:space="preserve">   1. Phải thu của khách hàng</t>
  </si>
  <si>
    <t xml:space="preserve">   2. Trả trước cho người bán</t>
  </si>
  <si>
    <t xml:space="preserve">   3. Phải thu nội bộ ngắn hạn</t>
  </si>
  <si>
    <t xml:space="preserve">     - Vốn kinh doanh ở các đơn vị trực thuộc</t>
  </si>
  <si>
    <t xml:space="preserve">     - Phải thu nội bộ khác</t>
  </si>
  <si>
    <t xml:space="preserve">   4. Phải thu hoạt động giao dịch chứng khoán</t>
  </si>
  <si>
    <t xml:space="preserve">   5. Các khoản phải thu khác</t>
  </si>
  <si>
    <t xml:space="preserve">   6. Dự phòng các khoản phải thu khó đòi</t>
  </si>
  <si>
    <t xml:space="preserve"> IV. Hàng tồn kho</t>
  </si>
  <si>
    <t xml:space="preserve"> V. Tài sản ngắn hạn khác</t>
  </si>
  <si>
    <t xml:space="preserve">   1. Chi phi trả trước ngắn hạn</t>
  </si>
  <si>
    <t xml:space="preserve">   2. Thuế giá trị gia tăng được khấu trừ</t>
  </si>
  <si>
    <t xml:space="preserve">   3. Thuế và các khoản khác phải thu Nhà nước</t>
  </si>
  <si>
    <t xml:space="preserve">   4. Tài sản ngắn hạn khác</t>
  </si>
  <si>
    <t xml:space="preserve">   5. Giao dịch mua bán lại trái phiếu Chính phủ</t>
  </si>
  <si>
    <t>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</si>
  <si>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</si>
  <si>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</si>
  <si>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</si>
  <si>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</si>
  <si>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 xml:space="preserve">   4. Phải thu dài hạn khác</t>
  </si>
  <si>
    <t xml:space="preserve">   5. Dự phòng phải thu dài hạn khó đòi</t>
  </si>
  <si>
    <t xml:space="preserve">  II. Tài sản cố định</t>
  </si>
  <si>
    <t xml:space="preserve">   1. TSCĐ hữu hình</t>
  </si>
  <si>
    <t xml:space="preserve">    - Giá trị hao mòn lũy kế</t>
  </si>
  <si>
    <t xml:space="preserve">   2. TSCĐ thuê tài chính</t>
  </si>
  <si>
    <t xml:space="preserve">   3. TSCĐ vô hình</t>
  </si>
  <si>
    <t xml:space="preserve"> III. Bất động sản đầu tư</t>
  </si>
  <si>
    <t xml:space="preserve"> IV. Các khoản đầu tư tài chính dài hạn</t>
  </si>
  <si>
    <t xml:space="preserve">   1. Đầu tư vào công ty con</t>
  </si>
  <si>
    <t xml:space="preserve">   2. Đầu tư vào công ty liên kết, liên doanh</t>
  </si>
  <si>
    <t xml:space="preserve">   3. Đầu tư chứng khoán dài hạn</t>
  </si>
  <si>
    <t xml:space="preserve">   4. Đầu tư dài hạn khác</t>
  </si>
  <si>
    <t xml:space="preserve">   5. Dự phòng giảm giá đầu tư dài hạn</t>
  </si>
  <si>
    <t xml:space="preserve"> V. Tài sản dài hạn khác</t>
  </si>
  <si>
    <t xml:space="preserve">   1. Chi phí trả trước dài hạn</t>
  </si>
  <si>
    <t xml:space="preserve">   2. Tài sản thuế thu nhập hoãn lại</t>
  </si>
  <si>
    <t xml:space="preserve">   3. Tiền nộp quỹ hỗ trợ thanh toán</t>
  </si>
  <si>
    <t xml:space="preserve">   4. Tài sản dài hạn khác</t>
  </si>
  <si>
    <t xml:space="preserve">             Tổng cộng tài sản (270 = 100 + 200)</t>
  </si>
  <si>
    <t>NGUỒN VỐN</t>
  </si>
  <si>
    <t>A. Nợ phải trả (300 = 310 + 330)</t>
  </si>
  <si>
    <t xml:space="preserve">  I. Nợ ngắn hạn</t>
  </si>
  <si>
    <t xml:space="preserve">   1. Vay và nợ ngắn hạn</t>
  </si>
  <si>
    <t xml:space="preserve">   2. Phải trả cho người bán</t>
  </si>
  <si>
    <t xml:space="preserve">   3. Người mua trả tiền trước</t>
  </si>
  <si>
    <t xml:space="preserve">   4. Thuế và các khoản phải nộp nhà nước</t>
  </si>
  <si>
    <t xml:space="preserve">   5. Phải trả người lao động</t>
  </si>
  <si>
    <t xml:space="preserve">   6. Chi phí phải trả</t>
  </si>
  <si>
    <t xml:space="preserve">   7. Phải trả nội bộ</t>
  </si>
  <si>
    <t xml:space="preserve">   8. Phải trả hoạt động giao dịch chứng khoán</t>
  </si>
  <si>
    <t xml:space="preserve">   9. Phải trả hộ cổ tức, gốc và lãi trái phiếu</t>
  </si>
  <si>
    <t xml:space="preserve">  10. Phải trả tổ chức phát hành chứng khoán</t>
  </si>
  <si>
    <t xml:space="preserve">  11. Các khoản phải trả, phải nộp ngắn hạn khác</t>
  </si>
  <si>
    <t xml:space="preserve"> II. Nợ dài hạn</t>
  </si>
  <si>
    <t xml:space="preserve">   1. Phải trả dài hạn người bán</t>
  </si>
  <si>
    <t xml:space="preserve">   2. Phải trả dài hạn nội bộ</t>
  </si>
  <si>
    <t xml:space="preserve">   3. Phải trả dài hạn khác</t>
  </si>
  <si>
    <t xml:space="preserve">   4. Vay và nợ dài hạn</t>
  </si>
  <si>
    <t xml:space="preserve">   5. Thuế thu nhập hoãn lại phải trả</t>
  </si>
  <si>
    <t xml:space="preserve">   6. Dự phòng trợ cấp mất việc làm</t>
  </si>
  <si>
    <t xml:space="preserve">   7. Dự phòng phải trả dài hạn</t>
  </si>
  <si>
    <t xml:space="preserve">  8. Doanh thu chưa thực hiện dài hạn</t>
  </si>
  <si>
    <t xml:space="preserve">  9. Quỹ phát triển khoa học và công nghệ</t>
  </si>
  <si>
    <t xml:space="preserve">  10. Dự phòng bồi thường thiệt hại cho nhà đầu tư</t>
  </si>
  <si>
    <t>B. Vốn chủ sở hữu</t>
  </si>
  <si>
    <t xml:space="preserve"> I. Vốn chủ sở hữu</t>
  </si>
  <si>
    <t xml:space="preserve">   1. Vốn đầu tư của chủ sở hữu</t>
  </si>
  <si>
    <t xml:space="preserve">   3. Vốn khác của chủ sở hữu</t>
  </si>
  <si>
    <t xml:space="preserve">   2. Thặng dư vốn cổ phần</t>
  </si>
  <si>
    <t xml:space="preserve">   4. Cổ phiếu ngân quỹ</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</si>
  <si>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</si>
  <si>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</si>
  <si>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</si>
  <si>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</si>
  <si>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</si>
  <si>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</si>
  <si>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Tổng cộng nguồn vốn (440 = 300 + 400)</t>
  </si>
  <si>
    <t>1. Tài sản thuê ngoài</t>
  </si>
  <si>
    <t>2. Vật tư hàng hoá nhận giữ hộ, nhận gia công</t>
  </si>
  <si>
    <t>3. Tài sản nhận ký gửi</t>
  </si>
  <si>
    <t>4. Nợ khó đòi đã xử lý</t>
  </si>
  <si>
    <t>5. Ngoại tệ các loại</t>
  </si>
  <si>
    <t>6. Chứng khoán lưu ký</t>
  </si>
  <si>
    <t>Trong đó:</t>
  </si>
  <si>
    <t>6.1. Chứng khoán giao dịch</t>
  </si>
  <si>
    <t>6.1.2. Chứng khoán giao dịch của khách hàng trong nước</t>
  </si>
  <si>
    <t>6.3. Chứng khoán cầm cố</t>
  </si>
  <si>
    <t>6.3.2. Chứng khoán cầm cố của khách hàng trong nước</t>
  </si>
  <si>
    <t>6.5. Chứng khoán chờ thanh toán</t>
  </si>
  <si>
    <t>6.5.2. Chứng khoán chờ thanh toán của khách hàng trong nước</t>
  </si>
  <si>
    <t>7. Chứng khoán lưu ký công ty đại chúng chưa niêm yết</t>
  </si>
  <si>
    <t>8. Chứng khoán chưa lưu ký của khách hàng</t>
  </si>
  <si>
    <t>9. Chứng khoán chưa lưu ký của công ty chứng khoán</t>
  </si>
  <si>
    <t>10. Chứng khoán nhận uỷ thác đấu giá</t>
  </si>
  <si>
    <t>CÔNG TY CỔ PHẦN CHỨNG KHOÁN CÔNG NGHIỆP VIỆT NAM</t>
  </si>
  <si>
    <t>Mẫu số B 09-CTCK</t>
  </si>
  <si>
    <t>121 Lê Lợi, Quận 1, Thành phố Hồ Chí Minh</t>
  </si>
  <si>
    <t>Thuyết minh này là một bộ phận không thể tách rời với báo cáo tài chính được đính kèm</t>
  </si>
  <si>
    <t>THUYẾT MINH BÁO CÁO TÀI CHÍNH</t>
  </si>
  <si>
    <t>ĐẶC ĐIỂM HOẠT ĐỘNG CỦA DOANH NGHIỆP</t>
  </si>
  <si>
    <t>Hình thức sở hữu vốn</t>
  </si>
  <si>
    <t>Công ty Cổ phần Chứng khoán Công nghiệp Việt Nam là công ty cổ phần được thành lập theo Giấy phép hoạt động Kinh doanh chứng khoán số: 95/UBCK-GP, do Chủ tịch Ủy ban Chứng khoán Nhà Nước cấp ngày 12 tháng 08 năm 2008 và giấy phép điều chỉnh số 225/UBCK-GP ngày 01 tháng 04 năm 2009. Các quyết định điều chỉnh số 294/UBCK-GP ngày 12 tháng 01 năm 2010, số 339/UBCK-GP ngày 12 tháng 07 năm 2010.</t>
  </si>
  <si>
    <t>Lĩnh vực và ngành nghề hoạt động</t>
  </si>
  <si>
    <t>Lĩnh vực kinh doanh: Kinh doanh chứng khoán</t>
  </si>
  <si>
    <t>Ngành nghề kinh doanh</t>
  </si>
  <si>
    <t>Tổng số nhân viên và người lao động</t>
  </si>
  <si>
    <t xml:space="preserve">Số lượng nhân viên của Công ty vào ngày 31 tháng 12 năm 2011 là:  </t>
  </si>
  <si>
    <t>- Môi giới chứng khoán</t>
  </si>
  <si>
    <t>- Tư vấn đầu tư chứng khoán</t>
  </si>
  <si>
    <t>- Lưu ký chứng khoán</t>
  </si>
  <si>
    <t>Vốn điều lệ</t>
  </si>
  <si>
    <t>đồng</t>
  </si>
  <si>
    <t>KỲ KẾ TOÁN, ĐƠN VỊ TIỀN TỆ SỬ DỤNG TRONG KẾ TOÁN</t>
  </si>
  <si>
    <t>Kỳ kế toán</t>
  </si>
  <si>
    <t>Đơn vị tiền tệ sử dụng trong kế toán:</t>
  </si>
  <si>
    <t>CHUẨN MỰC VÀ CHẾ ĐỘ KẾ TOÁN ÁP DỤNG</t>
  </si>
  <si>
    <t>Chế độ kế toán áp dụng:</t>
  </si>
  <si>
    <t>Báo cáo tài chính của Công ty được trình bày bằng đồng Việt Nam "VND" phù hợp với Hệ thống kế toán Việt Nam, chính sách kế toán được quy định tại thông tư số 95/2008/TT-BTC ngày 24 tháng 10 năm 2008 và các thông tư sửa đổi có liên quan của Bộ Tài Chính hướng dẫn chế độ kế toán đối với công ty chứng khoán và các Chuẩn mực Kế toán Việt Nam do Bộ Tài chính ban hành theo:</t>
  </si>
  <si>
    <t>► Quyết định số 234/2003/QĐ-BTC ngày 30 tháng 12 năm 2003 về việc ban hành sáu Chuẩn mực kế toán Việt Nam (Đợt 3);</t>
  </si>
  <si>
    <t>► Quyết định số 12/2005/QĐ-BTC ngày 15 tháng 02 năm 2005 về việc ban hành sáu Chuẩn mực kế toán Việt Nam (Đợt 4); và</t>
  </si>
  <si>
    <t>► Quyết định số 100/2005/QĐ-BTC ngày 28 tháng 12 năm 2005 về việc ban hành bốn Chuẩn mực kế toán Việt Nam (Đợt 5).</t>
  </si>
  <si>
    <t>Bảng cân đối kế toán, báo cáo kết quả hoạt động kinh doanh, báo cáo tình hình biến động vốn chủ sở hữu, báo cáo lưu chuyển tiền tệ và các thuyết minh báo cáo tài chính được trình bày kèm theo, việc sử dụng các báo cáo này không dành cho các đối tượng không được cung cấp các thông tin về các thủ tục, nguyên tắc, thông lệ kế toán Việt Nam và hơn nữa không được chủ định trình bày tình hình tài chính, kết quả hoạt động kinh doanh và lưu chuyển tiền tệ theo các nguyên tắc và thông lệ kế toán được chấp nhận rộng rãi ở các nước và lãnh thổ ngoài Việt Nam.</t>
  </si>
  <si>
    <t xml:space="preserve">Tuyên bố về việc tuân thủ Chuẩn mực kế toán và chế độ kế toán </t>
  </si>
  <si>
    <t>Ban Tổng Giám đốc đảm bảo đã tuân thủ đầy đủ yêu cầu của các Chuẩn mực kế toán và hệ thống kế toán áp dụng cho công ty chứng khoán.</t>
  </si>
  <si>
    <t>Các báo cáo tài chính kèm theo không nhằm mục đích trình bày tình hình tài chính, kết quả kinh doanh, các luồng lưu chuyển tiền tệ theo các nguyên tắc và thông lệ kế toán thường được chấp nhận ở các nước và các thể chế khác ngoài nước CHXHCN Việt Nam. Các nguyên tắc và thông lệ kế toán sử dụng tại nước CNXHCN Việt Nam có thể khác với các nguyên tắc và thông lệ kế toán tại các nước và các thể chế khác.</t>
  </si>
  <si>
    <t>Cơ sở của việc soạn lập các báo cáo tài chính</t>
  </si>
  <si>
    <t>Các báo cáo tài chính đã được soạn lập theo các Chuẩn mực Kế toán Việt Nam, Chế độ Kế toán Việt Nam và các quy định pháp lý có liên quan áp dụng cho các công ty chứng khoán hoạt động tại nước CHXHCN Việt Nam.</t>
  </si>
  <si>
    <t>Báo cáo tài chính được soạn thảo dựa trên nguyên tắc giá gốc.</t>
  </si>
  <si>
    <t>Hình thức sổ kế toán áp dụng:</t>
  </si>
  <si>
    <t>Nhật ký chung</t>
  </si>
  <si>
    <t xml:space="preserve">CÁC CHÍNH SÁCH KẾ TOÁN ÁP DỤNG </t>
  </si>
  <si>
    <t>Các thay đổi trong các chính sách kế toán và thuyết minh</t>
  </si>
  <si>
    <t>Các chính sách kế toán của Công ty sử dụng để lập các báo cáo tài chính cho kỳ kế toán nhất quán với các chính sách đã được sử dụng để lập các báo cáo tài chính các năm trước, ngoại trừ việc trình bày báo cáo tài chính và thuyết minh báo cáo tài chính theo hướng dẫn tại Thông tư 162/2010/TT-BTC ngày 20 tháng 10 năm 2010 về việc hướng dẫn sửa đổi bổ sung Thông tư 95/2008/TT-BTC ngày 24 tháng 10 năm 2008 về việc hướng dẫn kế toán áp dụng đối với Công ty chứng khoán. Do thông tư số 162/2010/TT-BTC không yêu cầu áp dụng hồi tố, đồng thời, theo hướng dẫn của Thông tư số 20/2006/TT-BTC của Bộ Tài chính ngày 20 tháng 3 năm 2006 hướng dẫn thực hiện chuẩn mực kế toán số 29 - ''Thay đổi chính sách kế toán, ước tính kế toán và các sai sót'', việc thay đổi chính sách kế toán do áp dụng lần đầu các quy định của pháp luật hoặc chuẩn mực kế toán, chế độ kế toán không yêu cầu việc đều chỉnh hồi tố nên số liệu đầu kỳ trên các báo cáo tài chính kèm theo không bao gồm đều chỉnh nêu trên.</t>
  </si>
  <si>
    <t>Tiền và tương đương tiền</t>
  </si>
  <si>
    <t>Tiền và các khoản tương đương tiền bao gồm tiền mặt tại quỹ, tiền gửi ngân hàng, tiền gửi của nhà đầu tư về giao dịch chứng khoán, tiền gửi của người ủy thác đầu tư, các khoản đầu tư ngắn hạn có thời hạn gốc không quá ba tháng, có tính thanh khoản cao, có khả năng chuyển đổi dễ dàng thành các lượng tiền xác định và không có nhiều rủi ro trong chuyển đổi thành tiền.</t>
  </si>
  <si>
    <t>Tiền và các khoản tương đương tiền cũng bao gồm các khoản tiền gửi để kinh doanh chứng khoán của các nhà đầu tư.</t>
  </si>
  <si>
    <t>Chứng khoán thương mại, đầu tư ngắn hạn, đầu tư chứng khoán dài hạn, đầu tư dài hạn khác.</t>
  </si>
  <si>
    <t>Phân loại</t>
  </si>
  <si>
    <t>- Công ty phân loại các chứng khoán niêm yết và chưa niêm yết được mua cho mục đích kinh doanh là chứng khoán thương mại.</t>
  </si>
  <si>
    <t>- Công ty phân loại các khoản cho vay có kỳ hạn gốc dưới 12 tháng và các chứng khoán mua rồi bán lại theo hợp đồng (hợp đồng mua và bán lại chứng khoán) là các khoản đầu tư ngắn hạn.</t>
  </si>
  <si>
    <t>- Đầu tư chứng khoán dài hạn là các chứng khoán sẵn sàng để bán được nắm giữ trong một thời gian không xác định trước và có thể được bán ra vào bất kỳ lúc nào.</t>
  </si>
  <si>
    <t>- Đầu tư dài hạn khác là các khoản góp vốn dài hạn vào các công tư và dự định nắm giữ hơn một năm mặc dù thời gian thực sự nắm giữ có thể dài hơn hoặc ngắn hơn tuỳ thuộc vào tình hình hoạt động của các công ty được đầu tư và các trường hợp khác.</t>
  </si>
  <si>
    <t>Ghi nhận</t>
  </si>
  <si>
    <t>Theo thông tư 95/2008/TT-BTC cho phép các công ty chứng khoán thực hiện hạch toán kế toán các khoản đầu tư chứng khoán theo một trong hai nguyên tắc là giá gốc hoặc giá trị hợp lý. Theo đó, Công ty đã lựa chọn phương pháp giá gốc để ghi nhận các khoản đầu tư chứng khoán.</t>
  </si>
  <si>
    <t>Công ty ghi nhận các chứng khoán thương mại, các khoản đầu tư ngắn hạn và các khoản đầu tư chứng khoán dài hạn và các khoản đầu tư dài hạn khác tại ngày mà công ty ký kết các hợp đồng đầu tư (kế toán theo ngày giao dịch)</t>
  </si>
  <si>
    <t>Đánh giá</t>
  </si>
  <si>
    <t>- Chứng khoán thương mại đã niêm yết được phản ánh theo nguyên giá trừ đi dự phòng giảm giá chứng khoán bằng cách tham khảo giá đóng cửa tại Sở Giao dịch chứng khoán Thành phố Hồ Chí Minh và giá chứng khoán bình quân tại Sở Giao dịch chứng khoán Hà Nội vào ngày kết thúc kỳ kế toán.</t>
  </si>
  <si>
    <t>- Chứng khoán thương mại chưa niêm yết được tự do mua bán trên thị trường OTC được phản ánh theo nguyên giá trừ đi dự phòng giảm giá bằng cách tham khảo giá giao dịch được cung cấp bởi ba công ty chứng khoán.</t>
  </si>
  <si>
    <t>- Các khoản đầu tư ngắn hạn được ghi nhận theo nguyên giá trừ đi dự phòng nợ phải thu khó đòi (nếu có).</t>
  </si>
  <si>
    <t>- Chứng khoán thương mại chưa niêm yết không tự do mua bán trên thị trường, chứng khoán đầu tư dài hạn và các khoản đầu tư dài hạn khác được phản ánh dựa theo nguyên giá trừ đi dự phòng giảm giá theo đánh giá của Ban Giám Đốc. Ban Giám Đốc xác định các khoản dự phòng giảm giá cho các khoản đầu tư này sau khi xem xét giá gốc, tình hình thị trường, tình hình hoạt động kinh doanh hiện tại và tương lai và các dòng tiền ước tính.</t>
  </si>
  <si>
    <t>- Dự phòng giảm giá chứng khoán thương mại, đầu tư ngắn hạn, chứng khoán đầu tư dài hạn và đầu tư dài hạn khác như đề cập ở trên được hoàn nhập khi việc tăng lên sau đó của giá trị có thể thu hồi là do sự kiện khách quan xảy ra sau khi khoản dự phòng được lập. Dự phòng chỉ được hoàn nhập đến mức tối đa bằng giá trị ghi sổ của khoản đầu tư khi chưa lập dự phòng.</t>
  </si>
  <si>
    <t>- Nguyên giá của chứng khoán thương mại, đầu tư chứng khoán dài hạn và các khoản đầu tư dài hạn khác được xác định theo phương pháp bình quân gia quyền.</t>
  </si>
  <si>
    <t>Chấm dứt ghi nhận</t>
  </si>
  <si>
    <t>Chứng khoán thương mại, đầu tư ngắn hạn, đầu tư chứng khoán dài hạn và đầu tư dài hạn khác được chấm dứt ghi nhận khi các quyền lợi nhận các luồng tiền tệ từ các khoản đầu tư đã hết hoặc Công ty đã chuyển phần lớn rủi ro và lợi ích của quyền sở hữu.</t>
  </si>
  <si>
    <t>Các khoản phải thu</t>
  </si>
  <si>
    <t>Nguyên tắc ghi nhận</t>
  </si>
  <si>
    <t>Các khoản phải thu được ghi nhận ban đầu theo giá gốc và luôn được phản ánh theo giá gốc trong thời gian tiếp theo.</t>
  </si>
  <si>
    <t>Trích lập dự phòng các khoản phải thu khó đòi</t>
  </si>
  <si>
    <t>Các khoản phải thu được xem xét trích lập dự phòng rủi ro theo tuổi nợ quá hạn của khoản nợ hoặc theo tổn thất dự kiến có thể xảy ra trong trường hợp khoản nợ chưa đến hạn thanh toán nhưng tổ chức kinh tế lâm vào tình trạnh phá sản hoặc đang làm thủ tục giải thể; người nợ mất tích, bỏ trốn, đang bị các cơ quan pháp luật truy tố, giam giữ, xét xử, đang thi hành án hoặc đã chết. Chi phí dự phòng phát sinh được hạch toán vào "Chi phí quản lý doanh nghiệp" trong kỳ.</t>
  </si>
  <si>
    <t>Đối với các khoản nợ phải thu quá hạn thanh toán thì mức trích lập dự phòng theo hướng dẫn tại Thông tư 228/2009/TT-BTC do Bộ Tài chính ban hành ngày 07 tháng 12 năm 2009 như sau:</t>
  </si>
  <si>
    <t>Thời gian quá hạn</t>
  </si>
  <si>
    <t>Mức trích dự phòng</t>
  </si>
  <si>
    <t>Từ trên sáu (06) tháng đến dưới một (01) năm</t>
  </si>
  <si>
    <t>Từ một (01) năm đến dưới hai (02) năm</t>
  </si>
  <si>
    <t>Từ hai (02) năm đến dưới ba (03) năm</t>
  </si>
  <si>
    <t>Trên ba (03) năm</t>
  </si>
  <si>
    <t xml:space="preserve">Nguyên tắc ghi nhận và khấu hao tài sản cố định (TSCĐ) </t>
  </si>
  <si>
    <t>Việc quản lý và trích khấu hao tài sản cố định được thực hiện theo thông tư 203/2009/TT-BTC ngày 20 tháng 10 năm 2009, cụ thể như sau:</t>
  </si>
  <si>
    <t>TSCĐ hữu hình:</t>
  </si>
  <si>
    <t>Nguyên tắc ghi nhận TSCĐ hữu hình</t>
  </si>
  <si>
    <t xml:space="preserve">Tài sản cố định hữu hình được thể hiện theo nguyên giá trừ đi giá trị hao mòn lũy kế. </t>
  </si>
  <si>
    <t>Nguyên giá tài sản cố định hữu hình bao gồm giá mua và những chi phí có liên quan trực tiếp đến việc đưa tài sản vào hoạt động. Các chi phí mua sắm, nâng cấp và đổi mới tài sản cố định được tính vào giá trị tài sản, chi phí bảo trì sửa chữa được tính vào báo cáo kết quả hoạt động kinh doanh trong kỳ. Khi tài sản được bán hay thanh lý, nguyên giá và giá trị hao mòn lũy kế được xóa sổ và bất kỳ các khoản lãi (lỗ) nào phát sinh do thanh lý tài sản đều được hạch toán vào báo cáo kết quả hoạt động kinh doanh trong kỳ.</t>
  </si>
  <si>
    <t>Chi phí xây dựng cơ bản dở dang được thể hiện theo nguyên giá. Nguyên giá này bao gồm chi phí xây dựng, giá trị máy móc thiết bị và các chi phí trực tiếp khác. Chi phí xây dựng cơ bản dở dang không được tính khấu hao cho đến khi các tài sản có liên quan được hoàn thành và đưa vào sử dụng.</t>
  </si>
  <si>
    <t>Phương pháp khấu hao TSCĐ hữu hình</t>
  </si>
  <si>
    <t>Khấu hao tài sản cố định được trích theo phương pháp đường thẳng. Thời gian khấu hao được ước tính như sau:</t>
  </si>
  <si>
    <t>Loại TSCĐ</t>
  </si>
  <si>
    <t>Thời gian (năm)</t>
  </si>
  <si>
    <t>Nhà cửa vật kiến trúc</t>
  </si>
  <si>
    <t>Máy móc thiết bị</t>
  </si>
  <si>
    <t xml:space="preserve"> 2 - 8 năm </t>
  </si>
  <si>
    <t>Phương tiện vận tải, truyền dẫn</t>
  </si>
  <si>
    <t>Thiết bị, dụng cụ quản lý</t>
  </si>
  <si>
    <t>TSCĐ vô hình:</t>
  </si>
  <si>
    <t>TSCĐ vô hình bao gồm phần mềm giao dịch Live trade và chi phí thiết kế trang web ISC.</t>
  </si>
  <si>
    <t>TSCĐ thuê tài chính</t>
  </si>
  <si>
    <t>Nguyên tắc ghi nhận nguyên giá TSCĐ thuê tài chính</t>
  </si>
  <si>
    <t>Nguyên giá TSCĐ thuê tài chính bao gồm giá trị hợp lý của tài sản thuê và các chi phí trực tiếp phát sinh ban đầu liên quan đến hoạt động thuê tài chính.</t>
  </si>
  <si>
    <t>Nếu giá trị hợp lý của tài sản thuê cao hơn giá trị hiện tại của khoản thanh toán tiền thuê tối thiểu thì ghi theo giá trị hiện tại.</t>
  </si>
  <si>
    <t>Giá trị hợp lý: là giá trị tài sản có thể được trao đổi hoặc giá trị một khoản nợ được thanh toán một cách tự nguyện giữa các bên có đầy đủ sự hiểu biết trong sự trao đổi ngang giá.</t>
  </si>
  <si>
    <t>Giá trị hiện tại của khoản thanh toán tiền thuê tối thiểu cho việc thuê tài chính được tính căn cứ vào tỷ lệ lãi suất ngầm định hoặc tỷ lệ lãi suất được ghi trong hợp đồng thuê hoặc tỷ lệ lãi suất biên đi vay của bên thuê.</t>
  </si>
  <si>
    <t>Lũy kế năm nay</t>
  </si>
  <si>
    <t>Lũy kế năm trước</t>
  </si>
  <si>
    <t>Vay ngắn hạn ngân hàng</t>
  </si>
  <si>
    <t>a)</t>
  </si>
  <si>
    <t>b)</t>
  </si>
  <si>
    <t>Nguyên tắc và phương pháp khấu hao TSCĐ  thuê tài chính</t>
  </si>
  <si>
    <t xml:space="preserve">Áp dụng chính sách khấu hao nhất quán với chính sách khấu hao của tài sản cùng loại thuộc sở hữu của doanh nghiệp đi thuê. </t>
  </si>
  <si>
    <t>Nếu không chắc chắn là bên thuê sẽ có quyền sở hữu tài sản thuê khi hết hạn hợp đồng thuê thì tài sản thuê sẽ được khấu hao theo thời hạn thuê nếu thời hạn thuê ngắn hơn thời gian sử dụng hữu ích của tài sản thuê.</t>
  </si>
  <si>
    <t>Kế toán các khoản đầu tư tài chính</t>
  </si>
  <si>
    <t>Đầu tư tài chính ngắn hạn</t>
  </si>
  <si>
    <t>Đầu tư ngắn hạn là những chứng khoán giữ cho mục đích kinh doanh được ghi nhận theo giá gốc vào ngày giao dịch và luôn được phản ánh theo giá gốc trong thời gian nắm giữ tiếp theo.</t>
  </si>
  <si>
    <t>Lãi dự thu nhận được trong kỳ được ghi nhận giảm giá vốn chứng khoán đối với khoản lãi dồn tích trước ngày mua và ghi nhạn tăng doanh thu đầu tư đối với phần lãi kể từ ngày mua.</t>
  </si>
  <si>
    <t>Các khoản chứng khoán này được xem xét khả năng giảm giá tại thời điểm lập báo cáo tài chính. Đầu tư tài chính ngắn hạn được lập dự phòng khi giá trị ghi sổ lớn hơn giá trị thị trường. Dự phòng giảm giá được ghi vào báo cáo kết quả kinh doanh trên khoản mục "Chi phí hoạt động kinh doanh".</t>
  </si>
  <si>
    <t>Đầu tư tài chính dài hạn</t>
  </si>
  <si>
    <t>Đầu tư tài chính dài hạn bao gồm các khoản đầu tư vào trái phiếu, chứng chỉ quỹ, được ghi nhận ban đầu theo giá gốc vào ngày giao dịch và luôn được phản ánh theo giá gốc trong thời gian nắm giữ tiếp theo.</t>
  </si>
  <si>
    <t>Các khoản chứng khoán này được xem xét khả năng giảm giá. Chứng khoán được lập dự phòng giảm giá khi có sự sụt giảm giá trị lâu dài. Dự phòng giảm giá được ghi vào báo cáo kết quả kinh doanh trên khoản mục "Chi phí hoạt động kinh doanh".</t>
  </si>
  <si>
    <t>Dự phòng giảm giá đầu tư chứng khoán</t>
  </si>
  <si>
    <t>Dự phòng giảm giá chứng khoán được lập cho từng loại chứng khoán được mua bán trên thị trường và có giá trị thị trường thấp hơn giá trị ghi sổ.</t>
  </si>
  <si>
    <t>Giá trị thị trường của chứng khoán vốn niêm yết được xác định là trên cơ sở giá khớp lệnh (giá bình quân đối với các cổ phiếu nêm yết trên Sở giao dịch chứng khoán Hà Nội, giá đóng cửa đối với Sở giao dịch chứng khoán Thành phố Hồ Chí Minh) tại ngày 30 tháng 12 năm 2011.</t>
  </si>
  <si>
    <t>Đối với các chứng khoán vốn của các công ty chưa niêm yết trên thị trường chứng khoán nhưng đã đăng ký giao dịch trên thị trường giao dịch của các công ty đại chúng chưa niêm yết (UPCoM) thì giá trị thị trường được xác định là giá giao dịch bình quân trên hệ thống tại ngày lập dự phòng.</t>
  </si>
  <si>
    <t>Đối với các chứng khoán vốn của các công ty chưa đăng ký giao dịch trên thị trường giao dịch của các công ty đại chúng chưa niêm yết (UPCoM) thì giá trị thị trường được xác định là giá trung bình trên cơ sở tham khảo báo giá được cung cấp bởi tối thiểu ba (03) công ty chứng khoán có quy mô lớn và uy tín trên thị trường chứng khoán. Các chứng khoán không có giá tham khảo từ các nguồn trên sẽ được phản ánh theo giá gốc.</t>
  </si>
  <si>
    <t>Đối với các chứng khoán vốn của các công ty chưa đăng ký giao dịch trên thị trường giao dịch của các công ty đại chúng chưa niêm yết (UPCoM) và cũng chưa được giao dịch phổ biến trên thị trường, dự phòng giảm giá được lập nếu tổ chức kinh tế mà Công ty đang đầu tư bị lỗ (trừ trường hợp lỗ theo kế hoạch đã được xác định trong phương án kinh doanh trước khi đầu tư) theo hướng dẫn của thông tư số 228/2009/TT-BTC do Bộ Tài chính ban hành ngày 07 tháng 02 năm 2009. Theo đó, mức trích dự phòng là chênh lệch giữa vốn góp thực tế của các bên tại tổ chức kinh tế và vốn chủ sở hữu thực có nhân (x) với tỷ lệ Vốn đầu tư của doanh nghiệp so với tổng vốn góp thực tế của các bên tại tổ chức kinh tế.</t>
  </si>
  <si>
    <t>Thời gian khấu hao là 07 - 08 năm.</t>
  </si>
  <si>
    <t>Các hợp đồng mua lại và bán lại</t>
  </si>
  <si>
    <t>Những chứng khoán được mua đồng thời cam kết sẽ bán lại vào một thời điểm nhất định trong tương lai (các hợp đồng bán lại) không được ghi tăng trên báo cáo tài chính. Khoản tiền thanh toán theo thỏa thuận này được ghi nhận như một tài sản trên bảng cân đối kế toán và phần chênh lệch giữa giá bán và giá mua được phân bổ theo phương pháp đương thẳng vào kết quả hoạt động kinh doanh trong suốt thời gian hiệu lực của hợp đồng theo lãi suất trên hợp đồng. Đối với các cam kết quá hạn, phần chênh lệch này không được dự thu và được ghi nhận vào báo cáo kết quả hoạt động kinh doanh khi Công ty thực nhận.</t>
  </si>
  <si>
    <t>Những chứng khoán được bán đồng thời cam kết sẽ mua lại vào một thời điểm nhất định trong tương lại (các hợp đồng mua lại) vẫn được ghi nhận trên báo cáo tài chính. Khoản tiền nhận được theo thỏa thuận này được ghi nhận như khoản nợ phải trả trên bảng cân đối kế toán và phần chênh lệch giữa giá bán và giá mua được phân bổ theo phương pháp đường thẳng vào kết quả hoạt động kinh doanh trong suốt thời gian hiệu lực của hợp đồng theo lãi suất trên hợp đồng.</t>
  </si>
  <si>
    <t>Nguyên tắc ghi nhận và phân bổ chi phí trả trước dài hạn</t>
  </si>
  <si>
    <t>Chi phí thành lập</t>
  </si>
  <si>
    <t>Chi phí thành lập bao gồm các chi phí phát sinh cho việc thành lập doanh nghiệp được phân bổ vào chi phí trong kỳ theo phương pháp đường thẳng kể từ khi Công ty bắt đầu hoạt động sản xuất kinh doanh.</t>
  </si>
  <si>
    <t>Chi phí trước hoạt động</t>
  </si>
  <si>
    <t>Chi phí trước hoạt động bao gồm các chi phí đào tạo, quảng cáo và khuyến mãi trước khi Công ty chính thức hoạt động sản xuất kinh doanh. Các chi phí này được phân bổ vào chi phí trong kỳ theo phương pháp đường thẳng kể từ khi Công ty bắt đầu hoạt động sản xuất kinh doanh.</t>
  </si>
  <si>
    <t>Công cụ, dụng cụ</t>
  </si>
  <si>
    <t>Các công cụ, dụng cụ đã đưa vào sử dụng được phân bổ vào chi phí trong kỳ theo phương pháp đường thẳng hoặc không quá 2 lần: 50% khi xuất dùng và 50% khi báo hỏng.</t>
  </si>
  <si>
    <t>Tiền thuê đất trả trước</t>
  </si>
  <si>
    <t>Tiền thuê đất trả trước thể hiện khoản tiền thuê đất đã trả cho phần đất Công ty đang sử dụng. Tiền thuê đất được phân bổ theo thời hạn thuê qui định trên hợp đồng thuê đất.</t>
  </si>
  <si>
    <t>Nguyên tắc ghi nhận chi phí phải trả</t>
  </si>
  <si>
    <t>Chi phí phải trả được ghi nhận dựa trên các ước tính hợp lý về số tiền phải trả cho các hàng hóa, dịch vụ đã sử dụng trong kỳ không phụ thuộc vào việc Công ty đã nhận được hóa đơn của nhà cung cấp hay chưa.</t>
  </si>
  <si>
    <t>Trích lập quỹ dự phòng trợ cấp thôi việc và bảo hiểm thất nghiệp</t>
  </si>
  <si>
    <t>Quỹ trợ cấp thôi việc và bảo hiểm thất nghiệp được tính toán và trích lập theo Luật Bảo Hiểm Xã Hội và các văn bản hướng dẫn hiện hành.</t>
  </si>
  <si>
    <t>Nguyên tắc ghi nhận doanh thu</t>
  </si>
  <si>
    <t>Doanh thu hoạt động môi giới chứng khoán</t>
  </si>
  <si>
    <t>Doanh thu từ hoạt động môi giới chứng khoán được ghi nhận trong báo cáo kết quả hoạt động kinh doanh khi giao dịch chứng khoán được thực hiện.</t>
  </si>
  <si>
    <t>Doanh thu hoạt động đầu tư chứng khoán</t>
  </si>
  <si>
    <t>Doanh thu từ hoạt động đầu tư chứng khoán được xác định dựa trên mức chênh lệch giá bán và giá vốn bình quân của chứng khoán.</t>
  </si>
  <si>
    <t>Cổ tức</t>
  </si>
  <si>
    <t>Doanh thu được ghi nhận khi quyền được nhận khoản thanh toán cổ tức của Công ty được xác lập.</t>
  </si>
  <si>
    <t>Thu nhập lãi</t>
  </si>
  <si>
    <t>Doanh thu được ghi nhận khi tiền lãi phát sinh trên cơ sở dồn tích (có tính đến lợi tức mà tài sản đem lại) trừ khi khả năng thu hồi tiền lãi không chắc chắn.</t>
  </si>
  <si>
    <t>Doanh thu cung cấp dịch vụ</t>
  </si>
  <si>
    <t>Khi có thể xác định được kết quả hợp đồng một cách chắc chắn, doanh thu sẽ được ghi nhận dựa vào mức độ hoàn thành công việc.</t>
  </si>
  <si>
    <t>Nếu không thể xác định được kết quả hợp đồng một cách chắc chắn, doanh thu sẽ chỉ được ghi nhận ở mức có thể thu hồi được của các chi phí đã được ghi nhận.</t>
  </si>
  <si>
    <t>Được coi là các bên liên quan là các doanh nghiệp – kể cả công ty mẹ, công ty con – các cá nhân, trực tiếp hay gián tiếp qua một hoặc nhiều trung gian, có quyền kiểm soát Công ty hoặc chịu sự kiểm soát của Công ty, hoặc cùng chung sự kiểm soát với Công ty.  Các bên liên kết, các cá nhân nào trực tiếp hoặc gián tiếp nắm quyền biểu quyết của Công ty mà có ảnh hưởng đáng kể đối với Công ty, những chức trách quản lý chủ chốt như giám đốc, viên chức của Công ty, những thành viên thân cận trong gia đình của các cá nhân hoặc các bên liên kết này hoặc những công ty liên kết với các cá nhân này cũng được coi là bên liên quan.</t>
  </si>
  <si>
    <t>Trong việc xem xét mối quan hệ của từng bên liên quan, bản chất của mối quan hệ được chú ý chứ không phải chỉ là hình thức pháp lý.</t>
  </si>
  <si>
    <t>Số liệu so sánh</t>
  </si>
  <si>
    <t>Một vài số liệu so sánh đã được sắp xếp lại cho phù hợp với việc trình bày báo cáo tài chính của niên độ này.</t>
  </si>
  <si>
    <t>THÔNG TIN BỔ SUNG CHO CÁC KHOẢN MỤC TRÌNH BÀY TRONG BẢNG CÂN ĐỐI KẾ TOÁN</t>
  </si>
  <si>
    <t>Đơn vị tiền tệ: VND</t>
  </si>
  <si>
    <t>Tiền và các khoản tương đương tiền</t>
  </si>
  <si>
    <t>Giá trị khối lượng giao dịch thực hiện trong kỳ</t>
  </si>
  <si>
    <t>CHỈ TIÊU</t>
  </si>
  <si>
    <t>Của công ty chứng khoán</t>
  </si>
  <si>
    <t>- Trái phiếu</t>
  </si>
  <si>
    <t>Của nhà đầu tư</t>
  </si>
  <si>
    <t>Tổng cộng</t>
  </si>
  <si>
    <t>Khối lượng giao dịch thực hiện trong kỳ</t>
  </si>
  <si>
    <t>Tình hình đầu tư tài chính.</t>
  </si>
  <si>
    <t>I. Chứng khoán thương mại</t>
  </si>
  <si>
    <t>II. Chứng khoán đầu tư</t>
  </si>
  <si>
    <t>1. Chứng khoán sẵn sàng để bán</t>
  </si>
  <si>
    <t xml:space="preserve">  - Cổ phiếu</t>
  </si>
  <si>
    <t xml:space="preserve">Số lượng </t>
  </si>
  <si>
    <t>Giá trị theo sổ kế toán</t>
  </si>
  <si>
    <t>Tăng /(giảm) so với giá thị trường</t>
  </si>
  <si>
    <t>Tổng giá trị theo giá thị trường</t>
  </si>
  <si>
    <t xml:space="preserve">  - Trái phiếu</t>
  </si>
  <si>
    <t xml:space="preserve">  - Chứng chỉ quỹ</t>
  </si>
  <si>
    <t>2. Chứng khoán nắm giữ đến ngày đáo hạn</t>
  </si>
  <si>
    <t>III. Đầu tư góp vốn</t>
  </si>
  <si>
    <t>IV. Đầu tư tài chính khác</t>
  </si>
  <si>
    <t>Chi phí trả trước ngắn hạn</t>
  </si>
  <si>
    <t>Tại 01/01/2012</t>
  </si>
  <si>
    <t>- Chi phí trả trước hoạt động kinh doanh chứng khoán</t>
  </si>
  <si>
    <t>Tổng cộng</t>
  </si>
  <si>
    <t>Tình hình tăng giảm tài sản cố định hữu hình</t>
  </si>
  <si>
    <t>Chỉ tiêu</t>
  </si>
  <si>
    <t>Nhà cửa vật kiến trúc</t>
  </si>
  <si>
    <t>Thiết bị dụng cụ quản lý</t>
  </si>
  <si>
    <t>TSCĐ khác</t>
  </si>
  <si>
    <t>NGUYÊN GIÁ</t>
  </si>
  <si>
    <t>- Mua trong năm</t>
  </si>
  <si>
    <t>- Đầu tư XDCB hoàn thành</t>
  </si>
  <si>
    <t>- Tăng khác</t>
  </si>
  <si>
    <t>-Thanh lý , nhượng bán</t>
  </si>
  <si>
    <t>- Giảm khác</t>
  </si>
  <si>
    <t>HAO MÒN LŨY KẾ</t>
  </si>
  <si>
    <t>- Khấu hao trong năm</t>
  </si>
  <si>
    <t>GIÁ TRỊ CÒN LẠI</t>
  </si>
  <si>
    <t>Tình hình tăng giảm tài sản cố định vô hình</t>
  </si>
  <si>
    <t>Quyền sử dụng đất</t>
  </si>
  <si>
    <t>Tài sản khác</t>
  </si>
  <si>
    <t>- Tạo ra từ nội bộ doanh nghiệp</t>
  </si>
  <si>
    <t>- Thanh lý, nhượng bán</t>
  </si>
  <si>
    <t>Chi phí trả trước dài hạn</t>
  </si>
  <si>
    <t>Tăng trong kỳ</t>
  </si>
  <si>
    <t>Kết chuyển vào chi phí SXKD trong kỳ</t>
  </si>
  <si>
    <t>Chi phí trả trước</t>
  </si>
  <si>
    <t>Tiền nộp quỹ hỗ trợ thanh toán</t>
  </si>
  <si>
    <t>Tiền nộp ban đầu</t>
  </si>
  <si>
    <t>Tiền nộp bổ sung</t>
  </si>
  <si>
    <t>Tiền lãi phân bổ trong năm</t>
  </si>
  <si>
    <t>Tài sản dài hạn khác</t>
  </si>
  <si>
    <t>Ký quỹ, ký cược dài hạn</t>
  </si>
  <si>
    <t>Các khoản vay</t>
  </si>
  <si>
    <t>Vay ngắn hạn cá nhân</t>
  </si>
  <si>
    <t>Phải trả nhà cung cấp</t>
  </si>
  <si>
    <t>Phải trả người bán</t>
  </si>
  <si>
    <t>Công ty TNHH Thương mại Quả Cầu Vàng</t>
  </si>
  <si>
    <t>Người mua trả tiền trước</t>
  </si>
  <si>
    <t xml:space="preserve"> - Tiền mặt tại quỹ</t>
  </si>
  <si>
    <t xml:space="preserve"> - Tiền gửi ngân hàng</t>
  </si>
  <si>
    <t>Chi phí phải trả</t>
  </si>
  <si>
    <t>- Trích trước chi phí phải trả khác</t>
  </si>
  <si>
    <t>Các khoản phải trả, phải nộp ngắn hạn khác</t>
  </si>
  <si>
    <t>Kinh phí công đoàn</t>
  </si>
  <si>
    <t>Bảo hiểm xã hội</t>
  </si>
  <si>
    <t>Vốn cổ phần</t>
  </si>
  <si>
    <t>- Theo giấy phép hoạt động Kinh doanh chứng khoán số: 95/UBCK-GP ngày 12 tháng 8 năm 2008 và giấy phép điều chỉnh số 225/UBCK-GP do Ủy Ban Chứng khoán Nhà nước Việt Nam cấp, vốn điều lệ của Công ty là 135.000.000.000 đồng, tương đương 13.500.000 cổ phiếu phổ thông, mỗi cổ phiếu phổ thông có mệnh giá là 10.000 đồng.</t>
  </si>
  <si>
    <t>- Mỗi cổ phiếu phổ thông tương ứng với một phiếu biểu quyết tại các cuộc họp cổ đông của Công ty. Các cổ đông được nhận cổ tức mà Công ty công bố vào từng thời điểm. Tất cả cổ phiếu phổ thông đều có thứ tự ưu tiên như nhau đối với tài sản còn lại của Công ty.</t>
  </si>
  <si>
    <t>Số cổ phiếu đã phát hành</t>
  </si>
  <si>
    <t>Cổ phiếu phổ thông</t>
  </si>
  <si>
    <t>Số cổ phiếu đang lưu hành</t>
  </si>
  <si>
    <t>- Lãi cơ bản trên cổ phiếu</t>
  </si>
  <si>
    <t>Kỳ này</t>
  </si>
  <si>
    <t>Kỳ trước</t>
  </si>
  <si>
    <t>Lợi nhuận kế toán sau thuế TNDN</t>
  </si>
  <si>
    <t>Số lượng cổ phiếu phổ thông đang lưu hành bình quân trong kỳ</t>
  </si>
  <si>
    <t>Lãi cơ bản trên cổ phiếu (EPS)</t>
  </si>
  <si>
    <t>Thuyết minh</t>
  </si>
  <si>
    <t>Công ty cổ phần Chứng khoán công nghiệp Việt Nam</t>
  </si>
  <si>
    <t>Bảng cân đối kế toán</t>
  </si>
  <si>
    <t>329</t>
  </si>
  <si>
    <t>Các chỉ tiêu ngoài bảng cân đối kế toán</t>
  </si>
  <si>
    <t/>
  </si>
  <si>
    <t>01</t>
  </si>
  <si>
    <t>02</t>
  </si>
  <si>
    <t>03</t>
  </si>
  <si>
    <t>04</t>
  </si>
  <si>
    <t>05</t>
  </si>
  <si>
    <t>06</t>
  </si>
  <si>
    <t>08</t>
  </si>
  <si>
    <t>09</t>
  </si>
  <si>
    <t>10</t>
  </si>
  <si>
    <t>11</t>
  </si>
  <si>
    <t>20</t>
  </si>
  <si>
    <t>25</t>
  </si>
  <si>
    <t>30</t>
  </si>
  <si>
    <t>31</t>
  </si>
  <si>
    <t>32</t>
  </si>
  <si>
    <t>40</t>
  </si>
  <si>
    <t>50</t>
  </si>
  <si>
    <t>60</t>
  </si>
  <si>
    <t>70</t>
  </si>
  <si>
    <t>Mã</t>
  </si>
  <si>
    <t>1. Doanh thu</t>
  </si>
  <si>
    <t>01.1</t>
  </si>
  <si>
    <t>01.2</t>
  </si>
  <si>
    <t>01.3</t>
  </si>
  <si>
    <t>01.4</t>
  </si>
  <si>
    <t>01.5</t>
  </si>
  <si>
    <t>01.6</t>
  </si>
  <si>
    <t>01.7</t>
  </si>
  <si>
    <t>01.8</t>
  </si>
  <si>
    <t>01.9</t>
  </si>
  <si>
    <t xml:space="preserve"> - Doanh thu khác</t>
  </si>
  <si>
    <t>9. Chi phí khác</t>
  </si>
  <si>
    <t>51</t>
  </si>
  <si>
    <t>VI.1</t>
  </si>
  <si>
    <t>52</t>
  </si>
  <si>
    <t>VI.2</t>
  </si>
  <si>
    <t>100</t>
  </si>
  <si>
    <t>110</t>
  </si>
  <si>
    <t>V.01</t>
  </si>
  <si>
    <t>111</t>
  </si>
  <si>
    <t>112</t>
  </si>
  <si>
    <t>120</t>
  </si>
  <si>
    <t>V.04</t>
  </si>
  <si>
    <t>130</t>
  </si>
  <si>
    <t>V.11</t>
  </si>
  <si>
    <t>131</t>
  </si>
  <si>
    <t>132</t>
  </si>
  <si>
    <t>133</t>
  </si>
  <si>
    <t>13Z</t>
  </si>
  <si>
    <t>13Y</t>
  </si>
  <si>
    <t>135</t>
  </si>
  <si>
    <t>138</t>
  </si>
  <si>
    <t>V.03</t>
  </si>
  <si>
    <t>139</t>
  </si>
  <si>
    <t>140</t>
  </si>
  <si>
    <t>V.02</t>
  </si>
  <si>
    <t>150</t>
  </si>
  <si>
    <t>151</t>
  </si>
  <si>
    <t>152</t>
  </si>
  <si>
    <t>154</t>
  </si>
  <si>
    <t>158</t>
  </si>
  <si>
    <t>157</t>
  </si>
  <si>
    <t>200</t>
  </si>
  <si>
    <t>210</t>
  </si>
  <si>
    <t>211</t>
  </si>
  <si>
    <t>212</t>
  </si>
  <si>
    <t>213</t>
  </si>
  <si>
    <t>218</t>
  </si>
  <si>
    <t>219</t>
  </si>
  <si>
    <t>220</t>
  </si>
  <si>
    <t>221</t>
  </si>
  <si>
    <t>V.05</t>
  </si>
  <si>
    <t xml:space="preserve">    - Nguyên giá</t>
  </si>
  <si>
    <t>222</t>
  </si>
  <si>
    <t>223</t>
  </si>
  <si>
    <t>224</t>
  </si>
  <si>
    <t>227</t>
  </si>
  <si>
    <t>V.06</t>
  </si>
  <si>
    <t>228</t>
  </si>
  <si>
    <t>229</t>
  </si>
  <si>
    <t>240</t>
  </si>
  <si>
    <t>250</t>
  </si>
  <si>
    <t>251</t>
  </si>
  <si>
    <t>252</t>
  </si>
  <si>
    <t>253</t>
  </si>
  <si>
    <t>258</t>
  </si>
  <si>
    <t>259</t>
  </si>
  <si>
    <t>260</t>
  </si>
  <si>
    <t>V.07</t>
  </si>
  <si>
    <t>261</t>
  </si>
  <si>
    <t>262</t>
  </si>
  <si>
    <t>V.09</t>
  </si>
  <si>
    <t>263</t>
  </si>
  <si>
    <t>V.10</t>
  </si>
  <si>
    <t>268</t>
  </si>
  <si>
    <t>270</t>
  </si>
  <si>
    <t>300</t>
  </si>
  <si>
    <t>310</t>
  </si>
  <si>
    <t>311</t>
  </si>
  <si>
    <t>312</t>
  </si>
  <si>
    <t>313</t>
  </si>
  <si>
    <t>314</t>
  </si>
  <si>
    <t>V.08</t>
  </si>
  <si>
    <t>315</t>
  </si>
  <si>
    <t>316</t>
  </si>
  <si>
    <t>V.12</t>
  </si>
  <si>
    <t>317</t>
  </si>
  <si>
    <t>320</t>
  </si>
  <si>
    <t>321</t>
  </si>
  <si>
    <t>322</t>
  </si>
  <si>
    <t>319</t>
  </si>
  <si>
    <t>V.13</t>
  </si>
  <si>
    <t>328</t>
  </si>
  <si>
    <t>323</t>
  </si>
  <si>
    <t>330</t>
  </si>
  <si>
    <t>331</t>
  </si>
  <si>
    <t>332</t>
  </si>
  <si>
    <t>V.14</t>
  </si>
  <si>
    <t>333</t>
  </si>
  <si>
    <t>334</t>
  </si>
  <si>
    <t>V.15</t>
  </si>
  <si>
    <t>335</t>
  </si>
  <si>
    <t>336</t>
  </si>
  <si>
    <t>337</t>
  </si>
  <si>
    <t>338</t>
  </si>
  <si>
    <t>339</t>
  </si>
  <si>
    <t>359</t>
  </si>
  <si>
    <t>400</t>
  </si>
  <si>
    <t>410</t>
  </si>
  <si>
    <t>V.16</t>
  </si>
  <si>
    <t>411</t>
  </si>
  <si>
    <t>413</t>
  </si>
  <si>
    <t>412</t>
  </si>
  <si>
    <t>414</t>
  </si>
  <si>
    <t>415</t>
  </si>
  <si>
    <t>416</t>
  </si>
  <si>
    <t>417</t>
  </si>
  <si>
    <t>418</t>
  </si>
  <si>
    <t>419</t>
  </si>
  <si>
    <t>420</t>
  </si>
  <si>
    <t>440</t>
  </si>
  <si>
    <t>I.</t>
  </si>
  <si>
    <t>a.</t>
  </si>
  <si>
    <t>b.</t>
  </si>
  <si>
    <t>3.</t>
  </si>
  <si>
    <t>II.</t>
  </si>
  <si>
    <t>III.</t>
  </si>
  <si>
    <t>IV.</t>
  </si>
  <si>
    <t>c.</t>
  </si>
  <si>
    <t>d.</t>
  </si>
  <si>
    <t>Không có</t>
  </si>
  <si>
    <t>Các bên liên quan</t>
  </si>
  <si>
    <t>V.</t>
  </si>
  <si>
    <t>T?ng c?ng</t>
  </si>
  <si>
    <t>T?i 30/6/2012</t>
  </si>
  <si>
    <t>T?i 01/01/2012</t>
  </si>
  <si>
    <t>Chi phí</t>
  </si>
  <si>
    <t>T?ng trong kì</t>
  </si>
  <si>
    <t>K?t chuy?n vào chi phí SXKD trong kì</t>
  </si>
  <si>
    <t>S? cu?i n?m</t>
  </si>
  <si>
    <t>NGUYÊN GIA?</t>
  </si>
  <si>
    <t>HAO MÒN L?Y K?</t>
  </si>
  <si>
    <t>GIÁ TR? CÒN L?I</t>
  </si>
  <si>
    <t>Chi phí xây d?ng c? b?n d? dang</t>
  </si>
  <si>
    <t>- Công trình</t>
  </si>
  <si>
    <t>Khác</t>
  </si>
  <si>
    <t>Tình hình t?ng gi?m b?t ??ng s?n ??u t?</t>
  </si>
  <si>
    <t>D?  án</t>
  </si>
  <si>
    <t>Phát sinh t?ng</t>
  </si>
  <si>
    <t>Phát sinh gi?m</t>
  </si>
  <si>
    <t>acb</t>
  </si>
  <si>
    <t>xyz</t>
  </si>
  <si>
    <t>Tô?ng cô?ng</t>
  </si>
  <si>
    <t xml:space="preserve"> -</t>
  </si>
  <si>
    <t>(i)</t>
  </si>
  <si>
    <t>(ii)</t>
  </si>
  <si>
    <t>BÁO CÁO LƯU CHUYỂN TIỀN TỆ</t>
  </si>
  <si>
    <t>Lưu chuyển tiền thuần từ hoạt động kinh doanh</t>
  </si>
  <si>
    <t>121 Lª Lîi, Ph­êng BÕn Thµnh, QuËn 1, TPHCM</t>
  </si>
  <si>
    <t xml:space="preserve">Số lượng cổ phiếu đăng ký </t>
  </si>
  <si>
    <t xml:space="preserve">  - Tương đương tiền</t>
  </si>
  <si>
    <t>Đỗ Thị Thanh Thủy *</t>
  </si>
  <si>
    <t>Lê Thị Thành *</t>
  </si>
  <si>
    <t>Thái Thụy Tuyết Hạnh *</t>
  </si>
  <si>
    <t>Thái Thụy Tuyết Ngân *</t>
  </si>
  <si>
    <t>(*) : Đã trích dự phòng</t>
  </si>
  <si>
    <t>7.1.2. Chứng khoán giao dịch của khách hàng trong nước</t>
  </si>
  <si>
    <t>7.1. Chứng khoán giao dịch</t>
  </si>
  <si>
    <t>6.7. Chứng khoán chờ giao dịch</t>
  </si>
  <si>
    <t>6.7.2. Chứng khoán chờ giao dịch của khách hàng trong nước</t>
  </si>
  <si>
    <t>Doanh thu được ghi nhận khi Công ty có khả năng nhận được các lợi ích kinh tế có thể xác định được một cách chắc chắn. Các điều kiện ghi nhận cụ thể sau đây cũng phải được đáp ứng khi ghi nhận doanh thu:</t>
  </si>
  <si>
    <t>- Cổ phiếu</t>
  </si>
  <si>
    <t>- Chứng chỉ quỹ</t>
  </si>
  <si>
    <t xml:space="preserve">  13. Doanh thu chưa thực hiện ngắn hạn</t>
  </si>
  <si>
    <t xml:space="preserve">  14. Dự phòng phải trả ngắn hạn</t>
  </si>
  <si>
    <t xml:space="preserve">  15. Quỹ khen thưởng, phúc lợi</t>
  </si>
  <si>
    <t>6.2.Chứng khoán tạm ngừng giao dịch</t>
  </si>
  <si>
    <t>6.2.2.Chứng khoán tạm ngừng giao dịch của khách hàng trong nước</t>
  </si>
  <si>
    <t>7.5.Chứng khoán chờ thanh toán</t>
  </si>
  <si>
    <t>7.5.2.Chứng khoán chờ thanh toán của khách hàng trong nước</t>
  </si>
  <si>
    <t>Đơn vị tính: VND</t>
  </si>
  <si>
    <t>I. LƯU CHUYỂN TIỀN TỪ HOẠT ĐỘNG KINH DOANH</t>
  </si>
  <si>
    <t>1. Lợi nhuận trước thuế</t>
  </si>
  <si>
    <t>2. Điều chỉnh cho các khoản</t>
  </si>
  <si>
    <t>- Khấu hao TSCĐ</t>
  </si>
  <si>
    <t>- Các khoản dự phòng</t>
  </si>
  <si>
    <t>- (Lãi)/lỗ chênh lệch tỷ giá hối đoái chưa thực hiện</t>
  </si>
  <si>
    <t>- (Lãi)/lỗ từ hoạt động đầu tư</t>
  </si>
  <si>
    <t xml:space="preserve">- Chi phí lãi vay </t>
  </si>
  <si>
    <t>- Khác</t>
  </si>
  <si>
    <t>3. Lợi nhuận từ hoạt động kinh doanh trước thay đổi vốn  lưu động</t>
  </si>
  <si>
    <t>- (Tăng)/giảm các khoản phải thu</t>
  </si>
  <si>
    <t>- (Tăng)/giảm hàng tồn kho</t>
  </si>
  <si>
    <t>- Tăng/(giảm) các khoản phải trả (không kể lãi vay phải trả, thuế thu nhập doanh nghiệp phải nộp)</t>
  </si>
  <si>
    <t xml:space="preserve">- (Tăng)/giảm chi phí trả trước </t>
  </si>
  <si>
    <t>- Tiền lãi vay đã trả</t>
  </si>
  <si>
    <t>- Thuế thu nhập doanh nghiệp đã nộp</t>
  </si>
  <si>
    <t>- Tiền thu khác từ hoạt động kinh doanh</t>
  </si>
  <si>
    <t>- Tiền chi khác cho hoạt động kinh doanh</t>
  </si>
  <si>
    <t>II. LƯU CHUYỂN TIỀN TỪ HOẠT ĐỘNG ĐẦU TƯ</t>
  </si>
  <si>
    <t>- Tiền chi để mua sắm, xây dựng TSCĐ và các tài sản dài hạn khác</t>
  </si>
  <si>
    <t>- Tiền thu từ thanh lý, nhượng bán TSCĐ và các tài sản dài hạn khác</t>
  </si>
  <si>
    <t>- Tiền chi cho vay, mua các công cụ nợ của đơn vị khác</t>
  </si>
  <si>
    <t>- Tiền thu hồi cho vay, bán lại các công cụ nợ của đơn vị khác</t>
  </si>
  <si>
    <t>- Tiền chi đầu tư góp vốn vào đơn vị khác</t>
  </si>
  <si>
    <t>- Tiền thu hồi đầu tư góp vốn vào đơn vị khác</t>
  </si>
  <si>
    <t>- Tiền thu lãi cho vay, cổ tức và lợi nhuận được chia</t>
  </si>
  <si>
    <t>III. LƯU CHUYỂN TIỀN TỪ HOẠT ĐỘNG TÀI CHÍNH</t>
  </si>
  <si>
    <t xml:space="preserve"> -Tiền thu từ phát hành cổ phiếu, nhận vốn góp của chủ sở hữu</t>
  </si>
  <si>
    <t>- Tiền chi trả vốn góp cho các chủ sở hữu, mua lại cổ phiếu của doanh nghiệp đã phát hành</t>
  </si>
  <si>
    <t>- Tiền vay ngắn hạn, dài hạn nhận được</t>
  </si>
  <si>
    <t>- Tiền chi trả nợ gốc vay</t>
  </si>
  <si>
    <t>- Tiền chi trả nợ thuê tài chính</t>
  </si>
  <si>
    <t>- Cổ tức, lợi nhuận đã trả cho chủ sở hữu</t>
  </si>
  <si>
    <t>Lưu chuyển tiền thuần trong kỳ</t>
  </si>
  <si>
    <t>Ảnh hưởng của thay đổi tỷ giá hối đoái quy đổi ngoại tệ</t>
  </si>
  <si>
    <t>Tiền và tương đương tiền cuối kỳ</t>
  </si>
  <si>
    <t xml:space="preserve">Web ISC&amp;phần mềm </t>
  </si>
  <si>
    <t>Công ty TNHH Gia Ân</t>
  </si>
  <si>
    <t>Doanh thu khác</t>
  </si>
  <si>
    <t>Lãi tiền gửi</t>
  </si>
  <si>
    <t>Doanh thu hoạt động ứng trước</t>
  </si>
  <si>
    <t>Trong đó ; tiền gửi ký quỹ của NĐT</t>
  </si>
  <si>
    <t xml:space="preserve">Kỳ kế toán bắt đầu từ ngày 01 tháng 01 </t>
  </si>
  <si>
    <t>Số cuối quý</t>
  </si>
  <si>
    <t>Số đầu năm</t>
  </si>
  <si>
    <t>► Quyết định số 149/2001/QĐ-BTC ngày 31 tháng 12 năm 2001 về việc ban hành bốn Chuẩn mực kế toán Việt Nam (Đợt 1);</t>
  </si>
  <si>
    <t>► Quyết định số 165/2002/QĐ-BTC ngày 31 tháng 12 năm 2002 về việc ban hành sáu Chuẩn mực kế toán Việt Nam (Đợt 2);</t>
  </si>
  <si>
    <t xml:space="preserve">NGƯỜI LẬP BIỂU                                                 KẾ TOÁN TRƯỞNG                                </t>
  </si>
  <si>
    <t xml:space="preserve">    Dương Quỳnh                                                  Nguyễn Xuân Trường</t>
  </si>
  <si>
    <t>NGƯỜI LẬP BIỂU                                             KẾ TOÁN TRƯỞNG</t>
  </si>
  <si>
    <t>Dương Quỳnh                                                  Nguyễn Xuân Trường</t>
  </si>
  <si>
    <t>NGƯỜI LẬP BIỂU</t>
  </si>
  <si>
    <t>Dương Quỳnh</t>
  </si>
  <si>
    <t xml:space="preserve">   NGƯỜI LẬP BIỂU</t>
  </si>
  <si>
    <t xml:space="preserve">     Dương Quỳnh</t>
  </si>
  <si>
    <t>Công ty có trụ sở chính đặt tại 121 Lê Lợi, Quận 1, Thành phố Hồ Chí Minh</t>
  </si>
  <si>
    <t>Máy móc thiết bị</t>
  </si>
  <si>
    <t>Nhận ký quỹ ký cược ngắn hạn</t>
  </si>
  <si>
    <t>Quý IV năm 2015</t>
  </si>
  <si>
    <t>TP.HCM, ngày 14 tháng 01 năm 2016</t>
  </si>
  <si>
    <t>Quý IV/2015</t>
  </si>
  <si>
    <t>Quý IV/2014</t>
  </si>
  <si>
    <t>Quý IV / 2015</t>
  </si>
  <si>
    <t>Tại 01/10/2015</t>
  </si>
  <si>
    <t>Tại 31/12/2015</t>
  </si>
  <si>
    <t>Công ty CP INCOM</t>
  </si>
  <si>
    <t>Cty TNHH Duy Long</t>
  </si>
  <si>
    <t>Công ty TNHH Hồ Lê</t>
  </si>
  <si>
    <t>Công ty TNHH Tiến Đạt</t>
  </si>
  <si>
    <t>Công ty CP BRAVO</t>
  </si>
  <si>
    <t>Công ty CP Mai Linh</t>
  </si>
  <si>
    <t>Viettel HCM</t>
  </si>
  <si>
    <t>- Tại ngày 31 tháng 12 năm 2015, số lượng cổ phiếu và tình hình góp vốn điều lệ của Công ty như sau:</t>
  </si>
  <si>
    <t>Tại 31/12/2014</t>
  </si>
  <si>
    <t>121 Lê Lợi, Phường Bến Thành, Quận 1, TPHCM</t>
  </si>
  <si>
    <t>Đơn vị tiền tệ sử dụng trong kế toán: Đồng Việt Nam (VND)</t>
  </si>
  <si>
    <t>Giá trị khối lượng GD thực hiện trong kỳ</t>
  </si>
  <si>
    <t>Công ty CP Đình Khải</t>
  </si>
  <si>
    <t>Công ty Cổ Phần Chứng khoán Công Nghiệp Việt Nam</t>
  </si>
  <si>
    <t>121 Lê Lợi, Quận 1, Tp. HCM</t>
  </si>
  <si>
    <t>Kết quả sản xuất kinh doanh</t>
  </si>
</sst>
</file>

<file path=xl/styles.xml><?xml version="1.0" encoding="utf-8"?>
<styleSheet xmlns="http://schemas.openxmlformats.org/spreadsheetml/2006/main">
  <numFmts count="7">
    <numFmt numFmtId="164" formatCode="_(* #,##0_);_(* \(#,##0\);_(* &quot;-&quot;_);_(@_)"/>
    <numFmt numFmtId="165" formatCode="_(* #,##0.00_);_(* \(#,##0.00\);_(* &quot;-&quot;??_);_(@_)"/>
    <numFmt numFmtId="166" formatCode="#\ ###\ ###\ ###"/>
    <numFmt numFmtId="167" formatCode="_(* #,##0_);_(* \(#,##0\);_(* &quot;-&quot;??_);_(@_)"/>
    <numFmt numFmtId="168" formatCode="."/>
    <numFmt numFmtId="169" formatCode="#."/>
    <numFmt numFmtId="170" formatCode="_(* #,##0.00_);_(* \(#,##0.00\);_(* &quot;-&quot;_);_(@_)"/>
  </numFmts>
  <fonts count="24">
    <font>
      <sz val="10"/>
      <name val="Arial"/>
    </font>
    <font>
      <sz val="10"/>
      <name val="Arial"/>
      <family val="2"/>
    </font>
    <font>
      <sz val="10"/>
      <name val="Arial"/>
      <family val="2"/>
    </font>
    <font>
      <sz val="10"/>
      <name val="Times New Roman"/>
      <family val="1"/>
    </font>
    <font>
      <b/>
      <sz val="14"/>
      <name val="Times New Roman"/>
      <family val="1"/>
    </font>
    <font>
      <b/>
      <sz val="10"/>
      <name val="Times New Roman"/>
      <family val="1"/>
    </font>
    <font>
      <sz val="11"/>
      <name val="Times New Roman"/>
      <family val="1"/>
    </font>
    <font>
      <b/>
      <i/>
      <sz val="10"/>
      <name val="Times New Roman"/>
      <family val="1"/>
    </font>
    <font>
      <b/>
      <i/>
      <sz val="10"/>
      <name val="Arial"/>
      <family val="2"/>
    </font>
    <font>
      <sz val="10"/>
      <name val="VNI-Times"/>
    </font>
    <font>
      <sz val="12"/>
      <name val="VNI-Times"/>
    </font>
    <font>
      <sz val="10"/>
      <color indexed="8"/>
      <name val="Times New Roman"/>
      <family val="1"/>
    </font>
    <font>
      <sz val="10"/>
      <name val="VnBravo TimesH"/>
      <family val="1"/>
    </font>
    <font>
      <sz val="8"/>
      <name val="Arial"/>
      <family val="2"/>
    </font>
    <font>
      <b/>
      <sz val="12"/>
      <name val="Times New Roman"/>
      <family val="1"/>
    </font>
    <font>
      <b/>
      <sz val="10"/>
      <color indexed="8"/>
      <name val="Times New Roman"/>
      <family val="1"/>
    </font>
    <font>
      <i/>
      <sz val="10"/>
      <color indexed="8"/>
      <name val="Times New Roman"/>
      <family val="1"/>
    </font>
    <font>
      <b/>
      <i/>
      <sz val="10"/>
      <color indexed="8"/>
      <name val="Times New Roman"/>
      <family val="1"/>
    </font>
    <font>
      <u val="singleAccounting"/>
      <sz val="10"/>
      <color indexed="8"/>
      <name val="Times New Roman"/>
      <family val="1"/>
    </font>
    <font>
      <i/>
      <sz val="10"/>
      <name val="Times New Roman"/>
      <family val="1"/>
    </font>
    <font>
      <b/>
      <sz val="16"/>
      <name val="Times New Roman"/>
      <family val="1"/>
    </font>
    <font>
      <sz val="16"/>
      <name val="Times New Roman"/>
      <family val="1"/>
    </font>
    <font>
      <b/>
      <sz val="14"/>
      <color indexed="8"/>
      <name val="Times New Roman"/>
      <family val="1"/>
    </font>
    <font>
      <sz val="10"/>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4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s>
  <cellStyleXfs count="6">
    <xf numFmtId="0" fontId="0" fillId="0" borderId="0"/>
    <xf numFmtId="165" fontId="2" fillId="0" borderId="0" applyNumberFormat="0" applyFill="0" applyBorder="0" applyAlignment="0" applyProtection="0"/>
    <xf numFmtId="165" fontId="1" fillId="0" borderId="0" applyFont="0" applyFill="0" applyBorder="0" applyAlignment="0" applyProtection="0"/>
    <xf numFmtId="0" fontId="9" fillId="0" borderId="0"/>
    <xf numFmtId="0" fontId="10" fillId="0" borderId="0"/>
    <xf numFmtId="9" fontId="2" fillId="0" borderId="0" applyNumberFormat="0" applyFill="0" applyBorder="0" applyAlignment="0" applyProtection="0"/>
  </cellStyleXfs>
  <cellXfs count="601">
    <xf numFmtId="0" fontId="0" fillId="0" borderId="0" xfId="0"/>
    <xf numFmtId="0" fontId="3" fillId="0" borderId="0" xfId="0" applyFont="1"/>
    <xf numFmtId="166" fontId="3" fillId="0" borderId="0" xfId="0" applyNumberFormat="1" applyFont="1"/>
    <xf numFmtId="0" fontId="5" fillId="0" borderId="1" xfId="0" applyFont="1" applyFill="1" applyBorder="1"/>
    <xf numFmtId="166" fontId="5" fillId="0" borderId="1" xfId="0" applyNumberFormat="1" applyFont="1" applyFill="1" applyBorder="1"/>
    <xf numFmtId="0" fontId="5" fillId="0" borderId="2" xfId="0" applyFont="1" applyFill="1" applyBorder="1"/>
    <xf numFmtId="166" fontId="5" fillId="0" borderId="2" xfId="0" applyNumberFormat="1" applyFont="1" applyFill="1" applyBorder="1"/>
    <xf numFmtId="0" fontId="3" fillId="0" borderId="2" xfId="0" applyFont="1" applyFill="1" applyBorder="1"/>
    <xf numFmtId="166" fontId="3" fillId="0" borderId="2" xfId="0" applyNumberFormat="1" applyFont="1" applyFill="1" applyBorder="1"/>
    <xf numFmtId="0" fontId="5" fillId="0" borderId="3" xfId="0" applyFont="1" applyFill="1" applyBorder="1"/>
    <xf numFmtId="166" fontId="5" fillId="0" borderId="3" xfId="0" applyNumberFormat="1" applyFont="1" applyFill="1" applyBorder="1"/>
    <xf numFmtId="0" fontId="3" fillId="0" borderId="0" xfId="0" applyFont="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xf numFmtId="0" fontId="5" fillId="0" borderId="5" xfId="0" applyFont="1" applyFill="1" applyBorder="1"/>
    <xf numFmtId="166" fontId="5" fillId="0" borderId="5" xfId="0" applyNumberFormat="1" applyFont="1" applyFill="1" applyBorder="1"/>
    <xf numFmtId="0" fontId="7" fillId="0" borderId="0" xfId="0" applyFont="1"/>
    <xf numFmtId="0" fontId="8" fillId="0" borderId="0" xfId="0" applyFont="1"/>
    <xf numFmtId="0" fontId="5" fillId="0" borderId="1" xfId="0" applyFont="1" applyBorder="1" applyAlignment="1">
      <alignment wrapText="1"/>
    </xf>
    <xf numFmtId="0" fontId="5" fillId="0" borderId="2" xfId="0" applyFont="1" applyBorder="1" applyAlignment="1">
      <alignment wrapText="1"/>
    </xf>
    <xf numFmtId="0" fontId="3" fillId="0" borderId="2" xfId="0" applyFont="1" applyBorder="1" applyAlignment="1">
      <alignment wrapText="1"/>
    </xf>
    <xf numFmtId="0" fontId="6" fillId="0" borderId="0" xfId="0" applyFont="1" applyAlignment="1"/>
    <xf numFmtId="166" fontId="6" fillId="0" borderId="0" xfId="0" applyNumberFormat="1" applyFont="1" applyAlignment="1"/>
    <xf numFmtId="0" fontId="6" fillId="0" borderId="0" xfId="0" applyFont="1" applyAlignment="1">
      <alignment horizontal="center"/>
    </xf>
    <xf numFmtId="0" fontId="12" fillId="0" borderId="0" xfId="0" applyFont="1" applyAlignment="1">
      <alignment wrapText="1"/>
    </xf>
    <xf numFmtId="0" fontId="3" fillId="0" borderId="0" xfId="0" applyFont="1" applyBorder="1"/>
    <xf numFmtId="0" fontId="5" fillId="0" borderId="6" xfId="0" applyFont="1" applyFill="1" applyBorder="1" applyAlignment="1">
      <alignment horizontal="center"/>
    </xf>
    <xf numFmtId="0" fontId="5" fillId="0" borderId="6" xfId="0" applyFont="1" applyBorder="1" applyAlignment="1">
      <alignment wrapText="1"/>
    </xf>
    <xf numFmtId="0" fontId="5" fillId="0" borderId="6" xfId="0" applyFont="1" applyFill="1" applyBorder="1"/>
    <xf numFmtId="0" fontId="5" fillId="2" borderId="7" xfId="0" applyFont="1" applyFill="1" applyBorder="1"/>
    <xf numFmtId="0" fontId="5" fillId="2" borderId="8" xfId="0" applyFont="1" applyFill="1" applyBorder="1"/>
    <xf numFmtId="166" fontId="5" fillId="2" borderId="8" xfId="0" applyNumberFormat="1" applyFont="1" applyFill="1" applyBorder="1"/>
    <xf numFmtId="0" fontId="5" fillId="2" borderId="8" xfId="0" applyFont="1" applyFill="1" applyBorder="1" applyAlignment="1">
      <alignment horizontal="center"/>
    </xf>
    <xf numFmtId="0" fontId="5" fillId="0" borderId="7" xfId="0" applyFont="1" applyFill="1" applyBorder="1" applyAlignment="1">
      <alignment horizontal="center" vertical="center" wrapText="1"/>
    </xf>
    <xf numFmtId="169" fontId="15" fillId="0" borderId="0" xfId="0" applyNumberFormat="1" applyFont="1" applyAlignment="1">
      <alignment horizontal="left" vertical="center"/>
    </xf>
    <xf numFmtId="167" fontId="15" fillId="0" borderId="0" xfId="1" applyNumberFormat="1" applyFont="1" applyAlignment="1">
      <alignment vertical="center"/>
    </xf>
    <xf numFmtId="167" fontId="11" fillId="0" borderId="0" xfId="1" applyNumberFormat="1" applyFont="1" applyAlignment="1">
      <alignment vertical="center"/>
    </xf>
    <xf numFmtId="169" fontId="11" fillId="0" borderId="0" xfId="0" quotePrefix="1" applyNumberFormat="1" applyFont="1" applyBorder="1" applyAlignment="1">
      <alignment vertical="center"/>
    </xf>
    <xf numFmtId="0" fontId="5" fillId="0" borderId="0" xfId="3" applyFont="1" applyBorder="1" applyProtection="1"/>
    <xf numFmtId="0" fontId="11" fillId="0" borderId="0" xfId="0" applyFont="1" applyBorder="1"/>
    <xf numFmtId="0" fontId="3" fillId="0" borderId="0" xfId="4" applyFont="1" applyBorder="1" applyAlignment="1" applyProtection="1"/>
    <xf numFmtId="167" fontId="16" fillId="0" borderId="0" xfId="1" quotePrefix="1" applyNumberFormat="1" applyFont="1" applyBorder="1" applyAlignment="1">
      <alignment vertical="center" wrapText="1"/>
    </xf>
    <xf numFmtId="167" fontId="11" fillId="0" borderId="0" xfId="1" applyNumberFormat="1" applyFont="1" applyBorder="1" applyAlignment="1">
      <alignment horizontal="center" vertical="center"/>
    </xf>
    <xf numFmtId="169" fontId="11" fillId="0" borderId="0" xfId="0" quotePrefix="1" applyNumberFormat="1" applyFont="1" applyBorder="1" applyAlignment="1">
      <alignment horizontal="left" vertical="center"/>
    </xf>
    <xf numFmtId="0" fontId="5" fillId="0" borderId="0" xfId="4" applyFont="1" applyBorder="1" applyAlignment="1" applyProtection="1">
      <alignment vertical="center"/>
    </xf>
    <xf numFmtId="0" fontId="5" fillId="0" borderId="0" xfId="4" applyFont="1" applyBorder="1" applyProtection="1"/>
    <xf numFmtId="167" fontId="11" fillId="0" borderId="0" xfId="1" applyNumberFormat="1" applyFont="1" applyBorder="1" applyAlignment="1">
      <alignment horizontal="right" vertical="center"/>
    </xf>
    <xf numFmtId="169" fontId="16" fillId="0" borderId="0" xfId="0" quotePrefix="1" applyNumberFormat="1" applyFont="1" applyFill="1" applyBorder="1" applyAlignment="1">
      <alignment horizontal="left" vertical="center"/>
    </xf>
    <xf numFmtId="0" fontId="5" fillId="0" borderId="0" xfId="3" applyFont="1" applyFill="1" applyBorder="1" applyProtection="1"/>
    <xf numFmtId="0" fontId="3" fillId="0" borderId="0" xfId="4" quotePrefix="1" applyFont="1" applyFill="1" applyBorder="1" applyProtection="1"/>
    <xf numFmtId="0" fontId="3" fillId="0" borderId="0" xfId="4" applyFont="1" applyFill="1" applyBorder="1" applyAlignment="1" applyProtection="1"/>
    <xf numFmtId="167" fontId="11" fillId="0" borderId="0" xfId="1" applyNumberFormat="1" applyFont="1" applyFill="1" applyBorder="1" applyAlignment="1">
      <alignment horizontal="center" vertical="center"/>
    </xf>
    <xf numFmtId="0" fontId="11" fillId="0" borderId="0" xfId="0" applyFont="1" applyFill="1" applyBorder="1"/>
    <xf numFmtId="169" fontId="11" fillId="0" borderId="0" xfId="0" quotePrefix="1" applyNumberFormat="1" applyFont="1" applyFill="1" applyBorder="1" applyAlignment="1">
      <alignment horizontal="left" vertical="center"/>
    </xf>
    <xf numFmtId="167" fontId="17" fillId="0" borderId="0" xfId="1" applyNumberFormat="1" applyFont="1" applyFill="1" applyBorder="1" applyAlignment="1">
      <alignment horizontal="right" vertical="center"/>
    </xf>
    <xf numFmtId="167" fontId="11" fillId="0" borderId="0" xfId="1" applyNumberFormat="1" applyFont="1" applyFill="1" applyBorder="1" applyAlignment="1">
      <alignment horizontal="right" vertical="center"/>
    </xf>
    <xf numFmtId="169" fontId="11" fillId="0" borderId="0" xfId="0" applyNumberFormat="1" applyFont="1" applyFill="1" applyBorder="1" applyAlignment="1">
      <alignment horizontal="left" vertical="center"/>
    </xf>
    <xf numFmtId="0" fontId="3" fillId="0" borderId="0" xfId="3" applyFont="1" applyFill="1" applyBorder="1" applyProtection="1"/>
    <xf numFmtId="167" fontId="16" fillId="0" borderId="0" xfId="1" applyNumberFormat="1" applyFont="1" applyFill="1" applyBorder="1" applyAlignment="1">
      <alignment vertical="center"/>
    </xf>
    <xf numFmtId="167" fontId="15" fillId="0" borderId="0" xfId="1" applyNumberFormat="1" applyFont="1" applyFill="1" applyBorder="1" applyAlignment="1">
      <alignment vertical="center"/>
    </xf>
    <xf numFmtId="167" fontId="11" fillId="0" borderId="0" xfId="1" applyNumberFormat="1" applyFont="1" applyFill="1" applyBorder="1" applyAlignment="1">
      <alignment vertical="center"/>
    </xf>
    <xf numFmtId="167" fontId="17" fillId="0" borderId="0" xfId="1" applyNumberFormat="1" applyFont="1" applyFill="1" applyAlignment="1">
      <alignment horizontal="right" vertical="center"/>
    </xf>
    <xf numFmtId="0" fontId="11" fillId="0" borderId="0" xfId="0" applyFont="1" applyFill="1"/>
    <xf numFmtId="169" fontId="15" fillId="0" borderId="0" xfId="0" quotePrefix="1" applyNumberFormat="1" applyFont="1" applyFill="1" applyBorder="1" applyAlignment="1">
      <alignment horizontal="left" vertical="center"/>
    </xf>
    <xf numFmtId="167" fontId="15" fillId="0" borderId="9" xfId="1" applyNumberFormat="1" applyFont="1" applyFill="1" applyBorder="1" applyAlignment="1">
      <alignment horizontal="right" vertical="center"/>
    </xf>
    <xf numFmtId="167" fontId="11" fillId="0" borderId="10" xfId="1" applyNumberFormat="1" applyFont="1" applyFill="1" applyBorder="1" applyAlignment="1">
      <alignment horizontal="right" vertical="center"/>
    </xf>
    <xf numFmtId="169" fontId="11" fillId="0" borderId="0" xfId="0" applyNumberFormat="1" applyFont="1" applyFill="1" applyAlignment="1">
      <alignment horizontal="left" vertical="center"/>
    </xf>
    <xf numFmtId="167" fontId="11" fillId="0" borderId="0" xfId="1" applyNumberFormat="1" applyFont="1" applyFill="1" applyAlignment="1">
      <alignment vertical="center"/>
    </xf>
    <xf numFmtId="167" fontId="11" fillId="0" borderId="0" xfId="1" applyNumberFormat="1" applyFont="1" applyFill="1" applyAlignment="1">
      <alignment horizontal="right" vertical="center"/>
    </xf>
    <xf numFmtId="167" fontId="11" fillId="0" borderId="0" xfId="1" applyNumberFormat="1" applyFont="1" applyFill="1" applyAlignment="1">
      <alignment horizontal="right" vertical="top"/>
    </xf>
    <xf numFmtId="169" fontId="15" fillId="0" borderId="0" xfId="0" applyNumberFormat="1" applyFont="1" applyFill="1" applyAlignment="1">
      <alignment horizontal="left" vertical="center"/>
    </xf>
    <xf numFmtId="167" fontId="15" fillId="0" borderId="0" xfId="1" applyNumberFormat="1" applyFont="1" applyFill="1" applyAlignment="1">
      <alignment vertical="center"/>
    </xf>
    <xf numFmtId="169" fontId="15" fillId="0" borderId="11" xfId="0" applyNumberFormat="1" applyFont="1" applyFill="1" applyBorder="1" applyAlignment="1">
      <alignment horizontal="left" vertical="center"/>
    </xf>
    <xf numFmtId="167" fontId="15" fillId="0" borderId="11" xfId="1" applyNumberFormat="1" applyFont="1" applyFill="1" applyBorder="1" applyAlignment="1">
      <alignment vertical="center"/>
    </xf>
    <xf numFmtId="167" fontId="11" fillId="0" borderId="0" xfId="1" applyNumberFormat="1" applyFont="1" applyFill="1"/>
    <xf numFmtId="167" fontId="15" fillId="0" borderId="11" xfId="1" applyNumberFormat="1" applyFont="1" applyFill="1" applyBorder="1" applyAlignment="1">
      <alignment horizontal="centerContinuous" vertical="center"/>
    </xf>
    <xf numFmtId="167" fontId="15" fillId="0" borderId="11" xfId="1" applyNumberFormat="1" applyFont="1" applyFill="1" applyBorder="1" applyAlignment="1">
      <alignment horizontal="centerContinuous" vertical="center" wrapText="1"/>
    </xf>
    <xf numFmtId="167" fontId="11" fillId="0" borderId="12" xfId="1" applyNumberFormat="1" applyFont="1" applyFill="1" applyBorder="1" applyAlignment="1">
      <alignment horizontal="centerContinuous" vertical="center"/>
    </xf>
    <xf numFmtId="167" fontId="15" fillId="0" borderId="12" xfId="1" applyNumberFormat="1" applyFont="1" applyFill="1" applyBorder="1" applyAlignment="1">
      <alignment horizontal="right" vertical="center"/>
    </xf>
    <xf numFmtId="167" fontId="11" fillId="0" borderId="13" xfId="1" applyNumberFormat="1" applyFont="1" applyFill="1" applyBorder="1" applyAlignment="1">
      <alignment vertical="center"/>
    </xf>
    <xf numFmtId="167" fontId="17" fillId="0" borderId="13" xfId="1" applyNumberFormat="1" applyFont="1" applyFill="1" applyBorder="1" applyAlignment="1">
      <alignment vertical="center"/>
    </xf>
    <xf numFmtId="167" fontId="11" fillId="0" borderId="13" xfId="1" applyNumberFormat="1" applyFont="1" applyFill="1" applyBorder="1" applyAlignment="1">
      <alignment horizontal="centerContinuous" vertical="center"/>
    </xf>
    <xf numFmtId="167" fontId="15" fillId="0" borderId="13" xfId="1" applyNumberFormat="1" applyFont="1" applyFill="1" applyBorder="1" applyAlignment="1">
      <alignment horizontal="right" vertical="center"/>
    </xf>
    <xf numFmtId="0" fontId="11" fillId="0" borderId="14" xfId="0" applyFont="1" applyFill="1" applyBorder="1" applyAlignment="1">
      <alignment vertical="center"/>
    </xf>
    <xf numFmtId="167" fontId="11" fillId="0" borderId="0" xfId="1" applyNumberFormat="1" applyFont="1" applyFill="1" applyBorder="1"/>
    <xf numFmtId="167" fontId="17" fillId="0" borderId="11" xfId="1" applyNumberFormat="1" applyFont="1" applyFill="1" applyBorder="1" applyAlignment="1">
      <alignment vertical="center"/>
    </xf>
    <xf numFmtId="167" fontId="17" fillId="0" borderId="14" xfId="1" applyNumberFormat="1" applyFont="1" applyFill="1" applyBorder="1" applyAlignment="1">
      <alignment vertical="center"/>
    </xf>
    <xf numFmtId="167" fontId="17" fillId="0" borderId="15" xfId="1" applyNumberFormat="1" applyFont="1" applyFill="1" applyBorder="1" applyAlignment="1">
      <alignment vertical="center"/>
    </xf>
    <xf numFmtId="167" fontId="17" fillId="0" borderId="15" xfId="1" applyNumberFormat="1" applyFont="1" applyFill="1" applyBorder="1" applyAlignment="1">
      <alignment horizontal="right" vertical="center"/>
    </xf>
    <xf numFmtId="167" fontId="17" fillId="0" borderId="16" xfId="1" applyNumberFormat="1" applyFont="1" applyFill="1" applyBorder="1" applyAlignment="1">
      <alignment horizontal="right" vertical="center"/>
    </xf>
    <xf numFmtId="169" fontId="11" fillId="0" borderId="17" xfId="0" quotePrefix="1" applyNumberFormat="1" applyFont="1" applyFill="1" applyBorder="1" applyAlignment="1">
      <alignment horizontal="left" vertical="center"/>
    </xf>
    <xf numFmtId="167" fontId="15" fillId="0" borderId="10" xfId="1" applyNumberFormat="1" applyFont="1" applyFill="1" applyBorder="1" applyAlignment="1">
      <alignment vertical="center" wrapText="1"/>
    </xf>
    <xf numFmtId="167" fontId="15" fillId="0" borderId="18" xfId="1" applyNumberFormat="1" applyFont="1" applyFill="1" applyBorder="1" applyAlignment="1">
      <alignment vertical="center" wrapText="1"/>
    </xf>
    <xf numFmtId="167" fontId="15" fillId="0" borderId="19" xfId="1" applyNumberFormat="1" applyFont="1" applyFill="1" applyBorder="1" applyAlignment="1">
      <alignment vertical="center" wrapText="1"/>
    </xf>
    <xf numFmtId="167" fontId="15" fillId="0" borderId="18" xfId="1" applyNumberFormat="1" applyFont="1" applyFill="1" applyBorder="1" applyAlignment="1">
      <alignment horizontal="right" vertical="center" wrapText="1"/>
    </xf>
    <xf numFmtId="167" fontId="15" fillId="0" borderId="10" xfId="1" applyNumberFormat="1" applyFont="1" applyFill="1" applyBorder="1" applyAlignment="1">
      <alignment horizontal="right" vertical="center" wrapText="1"/>
    </xf>
    <xf numFmtId="167" fontId="15" fillId="0" borderId="19" xfId="1" applyNumberFormat="1" applyFont="1" applyFill="1" applyBorder="1" applyAlignment="1">
      <alignment horizontal="right" vertical="center" wrapText="1"/>
    </xf>
    <xf numFmtId="167" fontId="15" fillId="0" borderId="17" xfId="1" applyNumberFormat="1" applyFont="1" applyFill="1" applyBorder="1" applyAlignment="1">
      <alignment horizontal="centerContinuous" vertical="center" wrapText="1"/>
    </xf>
    <xf numFmtId="167" fontId="15" fillId="0" borderId="0" xfId="1" applyNumberFormat="1" applyFont="1" applyFill="1" applyBorder="1" applyAlignment="1">
      <alignment vertical="center" wrapText="1"/>
    </xf>
    <xf numFmtId="167" fontId="15" fillId="0" borderId="17" xfId="1" applyNumberFormat="1" applyFont="1" applyFill="1" applyBorder="1" applyAlignment="1">
      <alignment vertical="center" wrapText="1"/>
    </xf>
    <xf numFmtId="167" fontId="15" fillId="0" borderId="20" xfId="1" applyNumberFormat="1" applyFont="1" applyFill="1" applyBorder="1" applyAlignment="1">
      <alignment vertical="center" wrapText="1"/>
    </xf>
    <xf numFmtId="167" fontId="15" fillId="0" borderId="17" xfId="1" applyNumberFormat="1" applyFont="1" applyFill="1" applyBorder="1" applyAlignment="1">
      <alignment horizontal="right" vertical="center" wrapText="1"/>
    </xf>
    <xf numFmtId="167" fontId="15" fillId="0" borderId="0" xfId="1" applyNumberFormat="1" applyFont="1" applyFill="1" applyBorder="1" applyAlignment="1">
      <alignment horizontal="right" vertical="center" wrapText="1"/>
    </xf>
    <xf numFmtId="167" fontId="15" fillId="0" borderId="20" xfId="1" applyNumberFormat="1" applyFont="1" applyFill="1" applyBorder="1" applyAlignment="1">
      <alignment horizontal="right" vertical="center" wrapText="1"/>
    </xf>
    <xf numFmtId="167" fontId="11" fillId="0" borderId="0" xfId="1" applyNumberFormat="1" applyFont="1" applyFill="1" applyBorder="1" applyAlignment="1">
      <alignment vertical="center" wrapText="1"/>
    </xf>
    <xf numFmtId="167" fontId="11" fillId="0" borderId="20" xfId="1" applyNumberFormat="1" applyFont="1" applyFill="1" applyBorder="1" applyAlignment="1">
      <alignment vertical="center" wrapText="1"/>
    </xf>
    <xf numFmtId="167" fontId="15" fillId="0" borderId="9" xfId="1" applyNumberFormat="1" applyFont="1" applyFill="1" applyBorder="1" applyAlignment="1">
      <alignment vertical="center" wrapText="1"/>
    </xf>
    <xf numFmtId="167" fontId="15" fillId="0" borderId="21" xfId="1" applyNumberFormat="1" applyFont="1" applyFill="1" applyBorder="1" applyAlignment="1">
      <alignment vertical="center" wrapText="1"/>
    </xf>
    <xf numFmtId="167" fontId="15" fillId="0" borderId="22" xfId="1" applyNumberFormat="1" applyFont="1" applyFill="1" applyBorder="1" applyAlignment="1">
      <alignment vertical="center" wrapText="1"/>
    </xf>
    <xf numFmtId="167" fontId="15" fillId="0" borderId="21" xfId="1" applyNumberFormat="1" applyFont="1" applyFill="1" applyBorder="1" applyAlignment="1">
      <alignment horizontal="right" vertical="center" wrapText="1"/>
    </xf>
    <xf numFmtId="167" fontId="15" fillId="0" borderId="9" xfId="1" applyNumberFormat="1" applyFont="1" applyFill="1" applyBorder="1" applyAlignment="1">
      <alignment horizontal="right" vertical="center" wrapText="1"/>
    </xf>
    <xf numFmtId="167" fontId="15" fillId="0" borderId="22" xfId="1" applyNumberFormat="1" applyFont="1" applyFill="1" applyBorder="1" applyAlignment="1">
      <alignment horizontal="right" vertical="center" wrapText="1"/>
    </xf>
    <xf numFmtId="0" fontId="17" fillId="0" borderId="23" xfId="0" applyFont="1" applyFill="1" applyBorder="1" applyAlignment="1">
      <alignment vertical="center"/>
    </xf>
    <xf numFmtId="167" fontId="17" fillId="0" borderId="24" xfId="1" applyNumberFormat="1" applyFont="1" applyFill="1" applyBorder="1" applyAlignment="1">
      <alignment vertical="center"/>
    </xf>
    <xf numFmtId="167" fontId="17" fillId="0" borderId="24" xfId="1" applyNumberFormat="1" applyFont="1" applyFill="1" applyBorder="1" applyAlignment="1">
      <alignment horizontal="right" vertical="center"/>
    </xf>
    <xf numFmtId="167" fontId="17" fillId="0" borderId="25" xfId="1" applyNumberFormat="1" applyFont="1" applyFill="1" applyBorder="1" applyAlignment="1">
      <alignment horizontal="right" vertical="center"/>
    </xf>
    <xf numFmtId="167" fontId="15" fillId="0" borderId="26" xfId="1" applyNumberFormat="1" applyFont="1" applyFill="1" applyBorder="1" applyAlignment="1">
      <alignment horizontal="centerContinuous" vertical="center" wrapText="1"/>
    </xf>
    <xf numFmtId="167" fontId="15" fillId="0" borderId="27" xfId="1" applyNumberFormat="1" applyFont="1" applyFill="1" applyBorder="1" applyAlignment="1">
      <alignment horizontal="centerContinuous" vertical="center" wrapText="1"/>
    </xf>
    <xf numFmtId="167" fontId="15" fillId="0" borderId="28" xfId="1" applyNumberFormat="1" applyFont="1" applyFill="1" applyBorder="1" applyAlignment="1">
      <alignment horizontal="centerContinuous" vertical="center" wrapText="1"/>
    </xf>
    <xf numFmtId="167" fontId="15" fillId="0" borderId="0" xfId="1" applyNumberFormat="1" applyFont="1" applyFill="1" applyBorder="1" applyAlignment="1">
      <alignment horizontal="centerContinuous" vertical="center" wrapText="1"/>
    </xf>
    <xf numFmtId="167" fontId="15" fillId="0" borderId="29" xfId="1" applyNumberFormat="1" applyFont="1" applyFill="1" applyBorder="1" applyAlignment="1">
      <alignment horizontal="centerContinuous" vertical="center" wrapText="1"/>
    </xf>
    <xf numFmtId="167" fontId="15" fillId="0" borderId="30" xfId="1" applyNumberFormat="1" applyFont="1" applyFill="1" applyBorder="1" applyAlignment="1">
      <alignment horizontal="centerContinuous" vertical="center" wrapText="1"/>
    </xf>
    <xf numFmtId="167" fontId="15" fillId="0" borderId="31" xfId="1" applyNumberFormat="1" applyFont="1" applyFill="1" applyBorder="1" applyAlignment="1">
      <alignment horizontal="centerContinuous" vertical="center" wrapText="1"/>
    </xf>
    <xf numFmtId="167" fontId="17" fillId="0" borderId="11" xfId="1" applyNumberFormat="1" applyFont="1" applyFill="1" applyBorder="1" applyAlignment="1">
      <alignment horizontal="right" vertical="center"/>
    </xf>
    <xf numFmtId="167" fontId="17" fillId="0" borderId="32" xfId="1" applyNumberFormat="1" applyFont="1" applyFill="1" applyBorder="1" applyAlignment="1">
      <alignment horizontal="right" vertical="center"/>
    </xf>
    <xf numFmtId="167" fontId="15" fillId="0" borderId="33" xfId="1" applyNumberFormat="1" applyFont="1" applyFill="1" applyBorder="1" applyAlignment="1">
      <alignment horizontal="centerContinuous" vertical="center" wrapText="1"/>
    </xf>
    <xf numFmtId="167" fontId="15" fillId="0" borderId="12" xfId="1" applyNumberFormat="1" applyFont="1" applyFill="1" applyBorder="1" applyAlignment="1">
      <alignment horizontal="centerContinuous" vertical="center" wrapText="1"/>
    </xf>
    <xf numFmtId="167" fontId="15" fillId="0" borderId="34" xfId="1" applyNumberFormat="1" applyFont="1" applyFill="1" applyBorder="1" applyAlignment="1">
      <alignment horizontal="centerContinuous" vertical="center" wrapText="1"/>
    </xf>
    <xf numFmtId="167" fontId="15" fillId="0" borderId="34" xfId="1" applyNumberFormat="1" applyFont="1" applyFill="1" applyBorder="1" applyAlignment="1">
      <alignment horizontal="right" vertical="center" wrapText="1"/>
    </xf>
    <xf numFmtId="167" fontId="11" fillId="0" borderId="18" xfId="1" applyNumberFormat="1" applyFont="1" applyFill="1" applyBorder="1" applyAlignment="1">
      <alignment horizontal="centerContinuous" vertical="center"/>
    </xf>
    <xf numFmtId="167" fontId="11" fillId="0" borderId="10" xfId="1" applyNumberFormat="1" applyFont="1" applyFill="1" applyBorder="1" applyAlignment="1">
      <alignment horizontal="centerContinuous" vertical="center"/>
    </xf>
    <xf numFmtId="167" fontId="11" fillId="0" borderId="17" xfId="1" applyNumberFormat="1" applyFont="1" applyFill="1" applyBorder="1" applyAlignment="1">
      <alignment horizontal="centerContinuous" vertical="center"/>
    </xf>
    <xf numFmtId="167" fontId="11" fillId="0" borderId="0" xfId="1" applyNumberFormat="1" applyFont="1" applyFill="1" applyBorder="1" applyAlignment="1">
      <alignment horizontal="centerContinuous" vertical="center"/>
    </xf>
    <xf numFmtId="167" fontId="11" fillId="0" borderId="20" xfId="1" applyNumberFormat="1" applyFont="1" applyFill="1" applyBorder="1" applyAlignment="1">
      <alignment horizontal="centerContinuous" vertical="center"/>
    </xf>
    <xf numFmtId="167" fontId="11" fillId="0" borderId="21" xfId="1" applyNumberFormat="1" applyFont="1" applyFill="1" applyBorder="1" applyAlignment="1">
      <alignment horizontal="centerContinuous" vertical="center"/>
    </xf>
    <xf numFmtId="167" fontId="11" fillId="0" borderId="9" xfId="1" applyNumberFormat="1" applyFont="1" applyFill="1" applyBorder="1" applyAlignment="1">
      <alignment horizontal="centerContinuous" vertical="center"/>
    </xf>
    <xf numFmtId="167" fontId="11" fillId="0" borderId="22" xfId="1" applyNumberFormat="1" applyFont="1" applyFill="1" applyBorder="1" applyAlignment="1">
      <alignment horizontal="centerContinuous" vertical="center"/>
    </xf>
    <xf numFmtId="167" fontId="15" fillId="0" borderId="35" xfId="1" applyNumberFormat="1" applyFont="1" applyFill="1" applyBorder="1" applyAlignment="1">
      <alignment horizontal="centerContinuous" vertical="center"/>
    </xf>
    <xf numFmtId="167" fontId="15" fillId="0" borderId="13" xfId="1" applyNumberFormat="1" applyFont="1" applyFill="1" applyBorder="1" applyAlignment="1">
      <alignment horizontal="centerContinuous" vertical="center"/>
    </xf>
    <xf numFmtId="167" fontId="15" fillId="0" borderId="36" xfId="1" applyNumberFormat="1" applyFont="1" applyFill="1" applyBorder="1" applyAlignment="1">
      <alignment horizontal="right" vertical="center" wrapText="1"/>
    </xf>
    <xf numFmtId="167" fontId="15" fillId="0" borderId="35" xfId="1" applyNumberFormat="1" applyFont="1" applyFill="1" applyBorder="1" applyAlignment="1">
      <alignment horizontal="centerContinuous" vertical="center" wrapText="1"/>
    </xf>
    <xf numFmtId="167" fontId="15" fillId="0" borderId="13" xfId="1" applyNumberFormat="1" applyFont="1" applyFill="1" applyBorder="1" applyAlignment="1">
      <alignment horizontal="centerContinuous" vertical="center" wrapText="1"/>
    </xf>
    <xf numFmtId="167" fontId="15" fillId="0" borderId="31" xfId="1" applyNumberFormat="1" applyFont="1" applyFill="1" applyBorder="1" applyAlignment="1">
      <alignment horizontal="right" vertical="center" wrapText="1"/>
    </xf>
    <xf numFmtId="169" fontId="15" fillId="0" borderId="0" xfId="0" applyNumberFormat="1" applyFont="1" applyBorder="1" applyAlignment="1">
      <alignment horizontal="left" vertical="center"/>
    </xf>
    <xf numFmtId="167" fontId="15" fillId="0" borderId="0" xfId="1" applyNumberFormat="1" applyFont="1" applyBorder="1" applyAlignment="1">
      <alignment vertical="center"/>
    </xf>
    <xf numFmtId="167" fontId="11" fillId="0" borderId="0" xfId="1" applyNumberFormat="1" applyFont="1" applyBorder="1" applyAlignment="1">
      <alignment vertical="center"/>
    </xf>
    <xf numFmtId="167" fontId="15" fillId="0" borderId="0" xfId="1" applyNumberFormat="1" applyFont="1" applyBorder="1" applyAlignment="1">
      <alignment horizontal="center" vertical="center"/>
    </xf>
    <xf numFmtId="167" fontId="15" fillId="0" borderId="0" xfId="1" applyNumberFormat="1" applyFont="1" applyBorder="1" applyAlignment="1">
      <alignment horizontal="right" vertical="center"/>
    </xf>
    <xf numFmtId="169" fontId="15" fillId="0" borderId="11" xfId="0" applyNumberFormat="1" applyFont="1" applyBorder="1" applyAlignment="1">
      <alignment horizontal="left" vertical="center"/>
    </xf>
    <xf numFmtId="167" fontId="15" fillId="0" borderId="11" xfId="1" applyNumberFormat="1" applyFont="1" applyBorder="1" applyAlignment="1">
      <alignment vertical="center"/>
    </xf>
    <xf numFmtId="167" fontId="11" fillId="0" borderId="0" xfId="1" applyNumberFormat="1" applyFont="1"/>
    <xf numFmtId="167" fontId="11" fillId="0" borderId="37" xfId="1" applyNumberFormat="1" applyFont="1" applyBorder="1" applyAlignment="1">
      <alignment horizontal="right" vertical="center" wrapText="1"/>
    </xf>
    <xf numFmtId="0" fontId="11" fillId="0" borderId="9" xfId="0" applyFont="1" applyBorder="1" applyAlignment="1">
      <alignment horizontal="justify" vertical="center" wrapText="1"/>
    </xf>
    <xf numFmtId="0" fontId="3" fillId="0" borderId="9" xfId="0" applyFont="1" applyBorder="1" applyAlignment="1">
      <alignment horizontal="justify" vertical="center" wrapText="1"/>
    </xf>
    <xf numFmtId="167" fontId="11" fillId="0" borderId="0" xfId="1" applyNumberFormat="1" applyFont="1" applyBorder="1" applyAlignment="1">
      <alignment horizontal="centerContinuous" vertical="center"/>
    </xf>
    <xf numFmtId="167" fontId="11" fillId="0" borderId="13" xfId="1" applyNumberFormat="1" applyFont="1" applyBorder="1" applyAlignment="1">
      <alignment vertical="center"/>
    </xf>
    <xf numFmtId="167" fontId="17" fillId="0" borderId="13" xfId="1" applyNumberFormat="1" applyFont="1" applyBorder="1" applyAlignment="1">
      <alignment vertical="center"/>
    </xf>
    <xf numFmtId="167" fontId="15" fillId="0" borderId="13" xfId="1" applyNumberFormat="1" applyFont="1" applyBorder="1" applyAlignment="1">
      <alignment horizontal="centerContinuous" vertical="center"/>
    </xf>
    <xf numFmtId="167" fontId="17" fillId="0" borderId="0" xfId="1" applyNumberFormat="1" applyFont="1" applyBorder="1" applyAlignment="1">
      <alignment vertical="center"/>
    </xf>
    <xf numFmtId="0" fontId="11" fillId="0" borderId="0" xfId="0" applyFont="1"/>
    <xf numFmtId="0" fontId="3" fillId="3" borderId="0" xfId="3" applyFont="1" applyFill="1" applyBorder="1" applyProtection="1"/>
    <xf numFmtId="0" fontId="7" fillId="3" borderId="0" xfId="3" applyFont="1" applyFill="1" applyBorder="1" applyAlignment="1" applyProtection="1">
      <alignment horizontal="right"/>
    </xf>
    <xf numFmtId="0" fontId="15" fillId="0" borderId="0" xfId="0" applyFont="1" applyAlignment="1">
      <alignment vertical="center"/>
    </xf>
    <xf numFmtId="167" fontId="11" fillId="0" borderId="10" xfId="1" applyNumberFormat="1" applyFont="1" applyBorder="1" applyAlignment="1">
      <alignment horizontal="right" vertical="center"/>
    </xf>
    <xf numFmtId="167" fontId="11" fillId="0" borderId="0" xfId="1" applyNumberFormat="1" applyFont="1" applyAlignment="1">
      <alignment horizontal="right" vertical="center"/>
    </xf>
    <xf numFmtId="167" fontId="11" fillId="0" borderId="0" xfId="1" applyNumberFormat="1" applyFont="1" applyAlignment="1">
      <alignment horizontal="right" vertical="top"/>
    </xf>
    <xf numFmtId="0" fontId="15" fillId="0" borderId="0" xfId="0" applyNumberFormat="1" applyFont="1" applyAlignment="1">
      <alignment horizontal="left" vertical="center" indent="1"/>
    </xf>
    <xf numFmtId="167" fontId="15" fillId="0" borderId="0" xfId="1" applyNumberFormat="1" applyFont="1" applyBorder="1" applyAlignment="1">
      <alignment horizontal="center" vertical="center" wrapText="1"/>
    </xf>
    <xf numFmtId="0" fontId="11" fillId="0" borderId="0" xfId="0" applyNumberFormat="1" applyFont="1" applyAlignment="1">
      <alignment horizontal="left" vertical="center" indent="1"/>
    </xf>
    <xf numFmtId="0" fontId="15" fillId="0" borderId="0" xfId="0" applyFont="1"/>
    <xf numFmtId="167" fontId="11" fillId="0" borderId="9" xfId="1" applyNumberFormat="1" applyFont="1" applyBorder="1" applyAlignment="1">
      <alignment horizontal="right" vertical="center" wrapText="1"/>
    </xf>
    <xf numFmtId="167" fontId="17" fillId="0" borderId="0" xfId="1" applyNumberFormat="1" applyFont="1" applyAlignment="1">
      <alignment horizontal="right" vertical="center"/>
    </xf>
    <xf numFmtId="167" fontId="11" fillId="0" borderId="0" xfId="1" applyNumberFormat="1" applyFont="1" applyAlignment="1">
      <alignment vertical="top"/>
    </xf>
    <xf numFmtId="167" fontId="11" fillId="3" borderId="0" xfId="1" quotePrefix="1" applyNumberFormat="1" applyFont="1" applyFill="1" applyAlignment="1">
      <alignment horizontal="justify" vertical="center" wrapText="1"/>
    </xf>
    <xf numFmtId="167" fontId="11" fillId="3" borderId="0" xfId="1" applyNumberFormat="1" applyFont="1" applyFill="1" applyAlignment="1">
      <alignment horizontal="justify" vertical="center" wrapText="1"/>
    </xf>
    <xf numFmtId="169" fontId="11" fillId="0" borderId="0" xfId="0" applyNumberFormat="1" applyFont="1" applyAlignment="1">
      <alignment horizontal="left" vertical="center"/>
    </xf>
    <xf numFmtId="0" fontId="11" fillId="3" borderId="0" xfId="1" quotePrefix="1" applyNumberFormat="1" applyFont="1" applyFill="1" applyAlignment="1">
      <alignment horizontal="justify" vertical="center" wrapText="1"/>
    </xf>
    <xf numFmtId="0" fontId="11" fillId="3" borderId="0" xfId="1" applyNumberFormat="1" applyFont="1" applyFill="1" applyAlignment="1">
      <alignment horizontal="justify" vertical="center" wrapText="1"/>
    </xf>
    <xf numFmtId="0" fontId="11" fillId="0" borderId="0" xfId="0" applyFont="1" applyFill="1" applyAlignment="1">
      <alignment vertical="center"/>
    </xf>
    <xf numFmtId="0" fontId="11" fillId="0" borderId="0" xfId="0" applyFont="1" applyAlignment="1">
      <alignment vertical="center"/>
    </xf>
    <xf numFmtId="167" fontId="11" fillId="0" borderId="0" xfId="1" applyNumberFormat="1" applyFont="1" applyAlignment="1">
      <alignment horizontal="right" vertical="center" wrapText="1"/>
    </xf>
    <xf numFmtId="0" fontId="3" fillId="0" borderId="0" xfId="0" applyFont="1" applyAlignment="1">
      <alignment horizontal="justify" vertical="center" wrapText="1"/>
    </xf>
    <xf numFmtId="167" fontId="11" fillId="0" borderId="0" xfId="1" applyNumberFormat="1" applyFont="1" applyAlignment="1">
      <alignment horizontal="justify" vertical="center" wrapText="1"/>
    </xf>
    <xf numFmtId="167" fontId="5" fillId="0" borderId="0" xfId="1" applyNumberFormat="1" applyFont="1" applyAlignment="1">
      <alignment vertical="center"/>
    </xf>
    <xf numFmtId="167" fontId="3" fillId="0" borderId="0" xfId="1" applyNumberFormat="1" applyFont="1" applyAlignment="1">
      <alignment horizontal="justify" vertical="center" wrapText="1"/>
    </xf>
    <xf numFmtId="167" fontId="3" fillId="0" borderId="0" xfId="1" quotePrefix="1" applyNumberFormat="1" applyFont="1" applyAlignment="1">
      <alignment horizontal="left" vertical="center"/>
    </xf>
    <xf numFmtId="0" fontId="3" fillId="0" borderId="0" xfId="4" applyFont="1" applyBorder="1" applyProtection="1"/>
    <xf numFmtId="167" fontId="15" fillId="0" borderId="0" xfId="1" applyNumberFormat="1" applyFont="1" applyBorder="1" applyAlignment="1">
      <alignment horizontal="right" vertical="center" wrapText="1"/>
    </xf>
    <xf numFmtId="167" fontId="3" fillId="0" borderId="0" xfId="1" quotePrefix="1" applyNumberFormat="1" applyFont="1" applyAlignment="1">
      <alignment vertical="center"/>
    </xf>
    <xf numFmtId="0" fontId="11" fillId="0" borderId="0" xfId="0" applyFont="1" applyAlignment="1">
      <alignment horizontal="left" vertical="center" indent="1"/>
    </xf>
    <xf numFmtId="169" fontId="15" fillId="0" borderId="0" xfId="0" applyNumberFormat="1" applyFont="1" applyAlignment="1">
      <alignment horizontal="left"/>
    </xf>
    <xf numFmtId="167" fontId="15" fillId="0" borderId="0" xfId="1" applyNumberFormat="1" applyFont="1" applyAlignment="1"/>
    <xf numFmtId="167" fontId="11" fillId="0" borderId="0" xfId="1" applyNumberFormat="1" applyFont="1" applyAlignment="1"/>
    <xf numFmtId="0" fontId="11" fillId="0" borderId="0" xfId="0" applyFont="1" applyAlignment="1"/>
    <xf numFmtId="0" fontId="11" fillId="0" borderId="0" xfId="0" applyFont="1" applyFill="1" applyAlignment="1"/>
    <xf numFmtId="167" fontId="11" fillId="0" borderId="0" xfId="1" applyNumberFormat="1" applyFont="1" applyFill="1" applyAlignment="1"/>
    <xf numFmtId="169" fontId="15" fillId="0" borderId="0" xfId="0" applyNumberFormat="1" applyFont="1" applyAlignment="1">
      <alignment horizontal="left" wrapText="1"/>
    </xf>
    <xf numFmtId="167" fontId="11" fillId="0" borderId="0" xfId="1" applyNumberFormat="1" applyFont="1" applyAlignment="1">
      <alignment wrapText="1"/>
    </xf>
    <xf numFmtId="0" fontId="11" fillId="0" borderId="0" xfId="0" applyFont="1" applyAlignment="1">
      <alignment wrapText="1"/>
    </xf>
    <xf numFmtId="3" fontId="5" fillId="2" borderId="8" xfId="0" applyNumberFormat="1" applyFont="1" applyFill="1" applyBorder="1"/>
    <xf numFmtId="0" fontId="1" fillId="0" borderId="0" xfId="1" applyNumberFormat="1" applyFont="1"/>
    <xf numFmtId="0" fontId="3" fillId="0" borderId="5" xfId="0" applyFont="1" applyFill="1" applyBorder="1"/>
    <xf numFmtId="166" fontId="3" fillId="0" borderId="2" xfId="0" applyNumberFormat="1" applyFont="1" applyBorder="1"/>
    <xf numFmtId="0" fontId="3" fillId="0" borderId="4" xfId="0" applyFont="1" applyFill="1" applyBorder="1" applyAlignment="1">
      <alignment horizontal="center"/>
    </xf>
    <xf numFmtId="0" fontId="5" fillId="0" borderId="5" xfId="0" applyFont="1" applyFill="1" applyBorder="1" applyAlignment="1">
      <alignment horizontal="center"/>
    </xf>
    <xf numFmtId="0" fontId="5" fillId="2" borderId="7" xfId="0" applyFont="1" applyFill="1" applyBorder="1" applyAlignment="1">
      <alignment horizontal="center"/>
    </xf>
    <xf numFmtId="0" fontId="23" fillId="0" borderId="0" xfId="0" applyFont="1" applyFill="1" applyBorder="1"/>
    <xf numFmtId="166" fontId="5" fillId="0" borderId="2" xfId="0" applyNumberFormat="1" applyFont="1" applyBorder="1"/>
    <xf numFmtId="0" fontId="3" fillId="0" borderId="0" xfId="0" applyFont="1" applyFill="1" applyBorder="1"/>
    <xf numFmtId="166" fontId="1" fillId="0" borderId="0" xfId="1" applyNumberFormat="1" applyFont="1"/>
    <xf numFmtId="166" fontId="1" fillId="0" borderId="0" xfId="1" applyNumberFormat="1" applyFont="1" applyAlignment="1">
      <alignment vertical="top"/>
    </xf>
    <xf numFmtId="166" fontId="1" fillId="0" borderId="0" xfId="1" applyNumberFormat="1" applyFont="1" applyBorder="1" applyAlignment="1"/>
    <xf numFmtId="166" fontId="1" fillId="0" borderId="0" xfId="1" applyNumberFormat="1" applyFont="1" applyAlignment="1"/>
    <xf numFmtId="166" fontId="1" fillId="0" borderId="0" xfId="1" applyNumberFormat="1" applyFont="1" applyBorder="1" applyAlignment="1">
      <alignment vertical="top"/>
    </xf>
    <xf numFmtId="164" fontId="3" fillId="0" borderId="2" xfId="2" applyNumberFormat="1" applyFont="1" applyFill="1" applyBorder="1" applyAlignment="1" applyProtection="1">
      <alignment horizontal="right" wrapText="1"/>
      <protection hidden="1"/>
    </xf>
    <xf numFmtId="164" fontId="3" fillId="0" borderId="1" xfId="2" applyNumberFormat="1" applyFont="1" applyFill="1" applyBorder="1" applyAlignment="1" applyProtection="1">
      <alignment horizontal="right" wrapText="1"/>
      <protection hidden="1"/>
    </xf>
    <xf numFmtId="164" fontId="3" fillId="0" borderId="3" xfId="2" applyNumberFormat="1" applyFont="1" applyFill="1" applyBorder="1" applyAlignment="1" applyProtection="1">
      <alignment horizontal="right" wrapText="1"/>
      <protection hidden="1"/>
    </xf>
    <xf numFmtId="0" fontId="5" fillId="0" borderId="8" xfId="0" applyFont="1" applyFill="1" applyBorder="1" applyAlignment="1">
      <alignment horizontal="center" vertical="center" wrapText="1"/>
    </xf>
    <xf numFmtId="166" fontId="5" fillId="0" borderId="8" xfId="0" applyNumberFormat="1" applyFont="1" applyFill="1" applyBorder="1" applyAlignment="1">
      <alignment horizontal="center" vertical="center" wrapText="1"/>
    </xf>
    <xf numFmtId="166" fontId="19" fillId="0" borderId="0" xfId="0" applyNumberFormat="1" applyFont="1" applyAlignment="1">
      <alignment horizontal="center"/>
    </xf>
    <xf numFmtId="0" fontId="3" fillId="0" borderId="0" xfId="0" applyFont="1" applyAlignment="1">
      <alignment horizontal="left"/>
    </xf>
    <xf numFmtId="0" fontId="3" fillId="0" borderId="0" xfId="0" applyFont="1" applyAlignment="1"/>
    <xf numFmtId="166" fontId="3" fillId="0" borderId="0" xfId="0" applyNumberFormat="1" applyFont="1" applyAlignment="1">
      <alignment horizontal="center"/>
    </xf>
    <xf numFmtId="166" fontId="7" fillId="0" borderId="0" xfId="0" applyNumberFormat="1" applyFont="1"/>
    <xf numFmtId="0" fontId="7" fillId="0" borderId="0" xfId="0" applyFont="1" applyAlignment="1">
      <alignment horizontal="left"/>
    </xf>
    <xf numFmtId="0" fontId="7" fillId="0" borderId="0" xfId="0" applyFont="1" applyAlignment="1"/>
    <xf numFmtId="166" fontId="7" fillId="0" borderId="0" xfId="0" applyNumberFormat="1" applyFont="1" applyAlignment="1">
      <alignment horizontal="center"/>
    </xf>
    <xf numFmtId="166" fontId="3" fillId="0" borderId="0" xfId="0" applyNumberFormat="1" applyFont="1" applyAlignment="1"/>
    <xf numFmtId="0" fontId="11" fillId="0" borderId="0" xfId="1" applyNumberFormat="1" applyFont="1" applyAlignment="1">
      <alignment horizontal="justify" vertical="center"/>
    </xf>
    <xf numFmtId="0" fontId="1" fillId="0" borderId="0" xfId="0" applyFont="1"/>
    <xf numFmtId="0" fontId="3" fillId="0" borderId="0" xfId="0" applyFont="1" applyFill="1" applyBorder="1" applyProtection="1">
      <protection hidden="1"/>
    </xf>
    <xf numFmtId="0" fontId="19" fillId="0" borderId="0" xfId="0" applyFont="1" applyFill="1" applyBorder="1" applyProtection="1">
      <protection hidden="1"/>
    </xf>
    <xf numFmtId="0" fontId="19" fillId="0" borderId="0" xfId="0" applyFont="1" applyFill="1" applyBorder="1" applyAlignment="1" applyProtection="1">
      <alignment horizontal="right"/>
      <protection hidden="1"/>
    </xf>
    <xf numFmtId="0" fontId="7" fillId="0" borderId="8" xfId="0" applyFont="1" applyFill="1" applyBorder="1" applyAlignment="1" applyProtection="1">
      <alignment horizontal="center" vertical="center" wrapText="1"/>
      <protection hidden="1"/>
    </xf>
    <xf numFmtId="164" fontId="7" fillId="0" borderId="8" xfId="0" applyNumberFormat="1" applyFont="1" applyFill="1" applyBorder="1" applyAlignment="1" applyProtection="1">
      <alignment horizontal="center" vertical="center" wrapText="1"/>
      <protection hidden="1"/>
    </xf>
    <xf numFmtId="0" fontId="5" fillId="0" borderId="1" xfId="0" applyFont="1" applyFill="1" applyBorder="1" applyAlignment="1" applyProtection="1">
      <alignment horizontal="justify" vertical="center" wrapText="1"/>
      <protection hidden="1"/>
    </xf>
    <xf numFmtId="0" fontId="3" fillId="0" borderId="1"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justify" vertical="center" wrapText="1"/>
      <protection hidden="1"/>
    </xf>
    <xf numFmtId="0" fontId="7" fillId="0" borderId="2" xfId="0" quotePrefix="1" applyFont="1" applyFill="1" applyBorder="1" applyAlignment="1" applyProtection="1">
      <alignment horizontal="center" vertical="center" wrapText="1"/>
      <protection hidden="1"/>
    </xf>
    <xf numFmtId="0" fontId="19" fillId="0" borderId="2"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left" vertical="center" wrapText="1" indent="1"/>
      <protection hidden="1"/>
    </xf>
    <xf numFmtId="0" fontId="3" fillId="0" borderId="2" xfId="0" quotePrefix="1" applyFont="1" applyFill="1" applyBorder="1" applyAlignment="1" applyProtection="1">
      <alignment horizontal="center" vertical="center" wrapText="1"/>
      <protection hidden="1"/>
    </xf>
    <xf numFmtId="0" fontId="19"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justify" vertical="center" wrapText="1"/>
      <protection hidden="1"/>
    </xf>
    <xf numFmtId="0" fontId="5" fillId="0" borderId="2"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justify" vertical="center" wrapText="1"/>
      <protection hidden="1"/>
    </xf>
    <xf numFmtId="0" fontId="7" fillId="0" borderId="3"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0" fontId="7" fillId="0" borderId="0" xfId="0" applyFont="1" applyAlignment="1">
      <alignment horizontal="center"/>
    </xf>
    <xf numFmtId="0" fontId="19" fillId="0" borderId="0" xfId="0" applyFont="1"/>
    <xf numFmtId="167" fontId="15" fillId="0" borderId="0" xfId="1" applyNumberFormat="1" applyFont="1" applyAlignment="1">
      <alignment horizontal="right" vertical="center"/>
    </xf>
    <xf numFmtId="0" fontId="11" fillId="0" borderId="0" xfId="0" applyFont="1" applyAlignment="1">
      <alignment vertical="top"/>
    </xf>
    <xf numFmtId="0" fontId="15" fillId="0" borderId="9" xfId="0" applyFont="1" applyBorder="1" applyAlignment="1">
      <alignment vertical="center"/>
    </xf>
    <xf numFmtId="167" fontId="11" fillId="0" borderId="9" xfId="1" applyNumberFormat="1" applyFont="1" applyBorder="1" applyAlignment="1">
      <alignment vertical="center"/>
    </xf>
    <xf numFmtId="167" fontId="11" fillId="0" borderId="9" xfId="1" applyNumberFormat="1" applyFont="1" applyBorder="1" applyAlignment="1">
      <alignment horizontal="right" vertical="center"/>
    </xf>
    <xf numFmtId="0" fontId="16" fillId="0" borderId="0" xfId="0" applyFont="1" applyAlignment="1">
      <alignment vertical="center"/>
    </xf>
    <xf numFmtId="0" fontId="15" fillId="0" borderId="0" xfId="0" applyFont="1" applyAlignment="1">
      <alignment horizontal="left" vertical="center"/>
    </xf>
    <xf numFmtId="168" fontId="15" fillId="0" borderId="0" xfId="0" applyNumberFormat="1" applyFont="1" applyAlignment="1">
      <alignment horizontal="left" vertical="center"/>
    </xf>
    <xf numFmtId="0" fontId="5" fillId="0" borderId="0" xfId="3" applyFont="1" applyProtection="1"/>
    <xf numFmtId="0" fontId="3" fillId="0" borderId="0" xfId="0" applyFont="1" applyFill="1" applyAlignment="1"/>
    <xf numFmtId="0" fontId="3" fillId="0" borderId="0" xfId="4" applyFont="1" applyAlignment="1" applyProtection="1">
      <alignment horizontal="justify" vertical="justify" wrapText="1"/>
    </xf>
    <xf numFmtId="0" fontId="11" fillId="0" borderId="0" xfId="0" applyFont="1" applyAlignment="1">
      <alignment horizontal="left" vertical="center"/>
    </xf>
    <xf numFmtId="49" fontId="11" fillId="0" borderId="0" xfId="1" applyNumberFormat="1" applyFont="1" applyAlignment="1">
      <alignment horizontal="justify" vertical="center" wrapText="1"/>
    </xf>
    <xf numFmtId="49" fontId="3" fillId="0" borderId="0" xfId="0" applyNumberFormat="1" applyFont="1" applyAlignment="1">
      <alignment horizontal="justify" vertical="center" wrapText="1"/>
    </xf>
    <xf numFmtId="0" fontId="11" fillId="0" borderId="0" xfId="1" applyNumberFormat="1" applyFont="1" applyAlignment="1">
      <alignment vertical="center" wrapText="1"/>
    </xf>
    <xf numFmtId="168" fontId="5" fillId="0" borderId="0" xfId="3" applyNumberFormat="1" applyFont="1" applyFill="1" applyAlignment="1" applyProtection="1">
      <alignment horizontal="left" vertical="center"/>
    </xf>
    <xf numFmtId="0" fontId="3" fillId="0" borderId="0" xfId="3" applyFont="1" applyAlignment="1" applyProtection="1">
      <alignment vertical="center"/>
    </xf>
    <xf numFmtId="168" fontId="5" fillId="0" borderId="0" xfId="3" applyNumberFormat="1" applyFont="1" applyFill="1" applyAlignment="1" applyProtection="1">
      <alignment horizontal="right" vertical="center"/>
    </xf>
    <xf numFmtId="168" fontId="3" fillId="0" borderId="0" xfId="3" applyNumberFormat="1" applyFont="1" applyFill="1" applyAlignment="1" applyProtection="1">
      <alignment horizontal="left" vertical="center"/>
    </xf>
    <xf numFmtId="0" fontId="19" fillId="0" borderId="0" xfId="3" applyFont="1" applyAlignment="1" applyProtection="1">
      <alignment vertical="center"/>
    </xf>
    <xf numFmtId="0" fontId="15" fillId="0" borderId="0" xfId="0" applyFont="1" applyAlignment="1" applyProtection="1">
      <alignment vertical="center"/>
      <protection locked="0"/>
    </xf>
    <xf numFmtId="167" fontId="11" fillId="0" borderId="0" xfId="1" applyNumberFormat="1" applyFont="1" applyAlignment="1" applyProtection="1">
      <alignment vertical="center"/>
      <protection locked="0"/>
    </xf>
    <xf numFmtId="0" fontId="11" fillId="0" borderId="0" xfId="0" applyFont="1" applyAlignment="1" applyProtection="1">
      <alignment vertical="center"/>
      <protection locked="0"/>
    </xf>
    <xf numFmtId="167" fontId="11" fillId="0" borderId="0" xfId="1" applyNumberFormat="1" applyFont="1" applyAlignment="1" applyProtection="1">
      <alignment horizontal="right" vertical="center"/>
      <protection locked="0"/>
    </xf>
    <xf numFmtId="167" fontId="11" fillId="0" borderId="0" xfId="1" applyNumberFormat="1" applyFont="1" applyAlignment="1" applyProtection="1">
      <alignment horizontal="right" vertical="top"/>
      <protection locked="0"/>
    </xf>
    <xf numFmtId="167" fontId="11" fillId="0" borderId="0" xfId="1" applyNumberFormat="1" applyFont="1" applyAlignment="1" applyProtection="1">
      <alignment vertical="center"/>
      <protection locked="0" hidden="1"/>
    </xf>
    <xf numFmtId="0" fontId="11" fillId="0" borderId="0" xfId="0" applyFont="1" applyAlignment="1" applyProtection="1">
      <alignment vertical="center"/>
      <protection locked="0" hidden="1"/>
    </xf>
    <xf numFmtId="0" fontId="15" fillId="0" borderId="0" xfId="0" applyFont="1" applyAlignment="1" applyProtection="1">
      <alignment horizontal="right" vertical="center"/>
      <protection locked="0"/>
    </xf>
    <xf numFmtId="168" fontId="15" fillId="0" borderId="0" xfId="0" applyNumberFormat="1" applyFont="1" applyAlignment="1" applyProtection="1">
      <alignment horizontal="right" vertical="center"/>
      <protection locked="0"/>
    </xf>
    <xf numFmtId="0" fontId="15" fillId="0" borderId="0" xfId="0" applyFont="1" applyAlignment="1" applyProtection="1">
      <alignment horizontal="left" vertical="center"/>
      <protection locked="0"/>
    </xf>
    <xf numFmtId="0" fontId="15" fillId="0" borderId="9" xfId="0" quotePrefix="1" applyFont="1" applyBorder="1" applyAlignment="1" applyProtection="1">
      <alignment horizontal="justify" vertical="center" wrapText="1"/>
      <protection locked="0"/>
    </xf>
    <xf numFmtId="0" fontId="15" fillId="0" borderId="0" xfId="0" quotePrefix="1" applyFont="1" applyBorder="1" applyAlignment="1" applyProtection="1">
      <alignment horizontal="justify" vertical="center" wrapText="1"/>
      <protection locked="0"/>
    </xf>
    <xf numFmtId="0" fontId="15" fillId="0" borderId="0" xfId="0" quotePrefix="1" applyFont="1" applyAlignment="1" applyProtection="1">
      <alignment horizontal="justify" vertical="center" wrapText="1"/>
      <protection locked="0"/>
    </xf>
    <xf numFmtId="0" fontId="11" fillId="0" borderId="0" xfId="0" applyFont="1" applyAlignment="1" applyProtection="1">
      <alignment horizontal="right" vertical="center"/>
      <protection locked="0" hidden="1"/>
    </xf>
    <xf numFmtId="0" fontId="11" fillId="0" borderId="0" xfId="0" quotePrefix="1" applyFont="1" applyAlignment="1" applyProtection="1">
      <alignment horizontal="left"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right" vertical="center" wrapText="1"/>
      <protection locked="0"/>
    </xf>
    <xf numFmtId="0" fontId="17" fillId="0" borderId="0" xfId="0" applyFont="1" applyAlignment="1">
      <alignment vertical="center"/>
    </xf>
    <xf numFmtId="0" fontId="11" fillId="0" borderId="0" xfId="0" applyFont="1" applyAlignment="1">
      <alignment horizontal="left" vertical="center" indent="4"/>
    </xf>
    <xf numFmtId="2" fontId="11" fillId="0" borderId="0" xfId="0" applyNumberFormat="1" applyFont="1" applyAlignment="1">
      <alignment vertical="center"/>
    </xf>
    <xf numFmtId="2" fontId="11" fillId="0" borderId="0" xfId="0" quotePrefix="1" applyNumberFormat="1" applyFont="1" applyAlignment="1">
      <alignment vertical="center"/>
    </xf>
    <xf numFmtId="10" fontId="11" fillId="3" borderId="0" xfId="5" applyNumberFormat="1" applyFont="1" applyFill="1" applyAlignment="1">
      <alignment vertical="center"/>
    </xf>
    <xf numFmtId="168" fontId="11" fillId="0" borderId="0" xfId="0" applyNumberFormat="1" applyFont="1" applyAlignment="1">
      <alignment horizontal="left" vertical="center"/>
    </xf>
    <xf numFmtId="0" fontId="16" fillId="0" borderId="0" xfId="0" applyFont="1" applyAlignment="1">
      <alignment horizontal="left" vertical="center"/>
    </xf>
    <xf numFmtId="168" fontId="15" fillId="0" borderId="0" xfId="0" applyNumberFormat="1" applyFont="1" applyFill="1" applyAlignment="1">
      <alignment horizontal="left" vertical="center"/>
    </xf>
    <xf numFmtId="0" fontId="11" fillId="0" borderId="0" xfId="0" applyFont="1" applyAlignment="1">
      <alignment horizontal="right"/>
    </xf>
    <xf numFmtId="167" fontId="16" fillId="0" borderId="0" xfId="1" applyNumberFormat="1" applyFont="1" applyAlignment="1">
      <alignment vertical="center"/>
    </xf>
    <xf numFmtId="0" fontId="3" fillId="0" borderId="0" xfId="1" applyNumberFormat="1" applyFont="1" applyFill="1" applyBorder="1"/>
    <xf numFmtId="167" fontId="3" fillId="0" borderId="0" xfId="1" applyNumberFormat="1" applyFont="1" applyFill="1" applyBorder="1"/>
    <xf numFmtId="0" fontId="3" fillId="0" borderId="0" xfId="1" applyNumberFormat="1" applyFont="1"/>
    <xf numFmtId="169" fontId="11" fillId="0" borderId="0" xfId="0" applyNumberFormat="1" applyFont="1" applyBorder="1" applyAlignment="1">
      <alignment horizontal="left" vertical="center"/>
    </xf>
    <xf numFmtId="167" fontId="15" fillId="0" borderId="9" xfId="1" applyNumberFormat="1" applyFont="1" applyBorder="1" applyAlignment="1">
      <alignment horizontal="right" vertical="center"/>
    </xf>
    <xf numFmtId="167" fontId="11" fillId="0" borderId="0" xfId="1" quotePrefix="1" applyNumberFormat="1" applyFont="1" applyBorder="1" applyAlignment="1">
      <alignment vertical="center"/>
    </xf>
    <xf numFmtId="167" fontId="15" fillId="0" borderId="13" xfId="1" applyNumberFormat="1" applyFont="1" applyBorder="1" applyAlignment="1">
      <alignment horizontal="right" vertical="center"/>
    </xf>
    <xf numFmtId="0" fontId="17" fillId="0" borderId="38" xfId="0" applyFont="1" applyBorder="1" applyAlignment="1">
      <alignment vertical="center"/>
    </xf>
    <xf numFmtId="167" fontId="17" fillId="0" borderId="39" xfId="1" applyNumberFormat="1" applyFont="1" applyBorder="1" applyAlignment="1">
      <alignment vertical="center"/>
    </xf>
    <xf numFmtId="167" fontId="15" fillId="0" borderId="39" xfId="1" applyNumberFormat="1" applyFont="1" applyBorder="1" applyAlignment="1">
      <alignment vertical="center" wrapText="1"/>
    </xf>
    <xf numFmtId="167" fontId="15" fillId="0" borderId="39" xfId="1" applyNumberFormat="1" applyFont="1" applyBorder="1" applyAlignment="1">
      <alignment horizontal="centerContinuous" vertical="center" wrapText="1"/>
    </xf>
    <xf numFmtId="167" fontId="15" fillId="0" borderId="39" xfId="1" applyNumberFormat="1" applyFont="1" applyBorder="1" applyAlignment="1">
      <alignment horizontal="right" vertical="center"/>
    </xf>
    <xf numFmtId="167" fontId="15" fillId="0" borderId="40" xfId="1" applyNumberFormat="1" applyFont="1" applyBorder="1" applyAlignment="1">
      <alignment horizontal="right" vertical="center"/>
    </xf>
    <xf numFmtId="0" fontId="11" fillId="0" borderId="41" xfId="0" applyFont="1" applyBorder="1" applyAlignment="1">
      <alignment vertical="center"/>
    </xf>
    <xf numFmtId="167" fontId="17" fillId="0" borderId="15" xfId="1" applyNumberFormat="1" applyFont="1" applyBorder="1" applyAlignment="1">
      <alignment vertical="center"/>
    </xf>
    <xf numFmtId="167" fontId="17" fillId="0" borderId="15" xfId="1" applyNumberFormat="1" applyFont="1" applyBorder="1" applyAlignment="1">
      <alignment horizontal="right" vertical="center"/>
    </xf>
    <xf numFmtId="167" fontId="17" fillId="0" borderId="16" xfId="1" applyNumberFormat="1" applyFont="1" applyBorder="1" applyAlignment="1">
      <alignment horizontal="right" vertical="center"/>
    </xf>
    <xf numFmtId="169" fontId="16" fillId="0" borderId="42" xfId="0" applyNumberFormat="1" applyFont="1" applyBorder="1" applyAlignment="1">
      <alignment horizontal="left" vertical="center"/>
    </xf>
    <xf numFmtId="167" fontId="15" fillId="0" borderId="37" xfId="1" applyNumberFormat="1" applyFont="1" applyBorder="1" applyAlignment="1">
      <alignment vertical="center"/>
    </xf>
    <xf numFmtId="167" fontId="11" fillId="0" borderId="37" xfId="1" applyNumberFormat="1" applyFont="1" applyBorder="1" applyAlignment="1">
      <alignment vertical="center"/>
    </xf>
    <xf numFmtId="169" fontId="16" fillId="0" borderId="17" xfId="0" applyNumberFormat="1" applyFont="1" applyBorder="1" applyAlignment="1">
      <alignment horizontal="left" vertical="center"/>
    </xf>
    <xf numFmtId="169" fontId="15" fillId="0" borderId="35" xfId="0" applyNumberFormat="1" applyFont="1" applyBorder="1" applyAlignment="1">
      <alignment horizontal="left" vertical="center"/>
    </xf>
    <xf numFmtId="167" fontId="15" fillId="0" borderId="13" xfId="1" applyNumberFormat="1" applyFont="1" applyBorder="1" applyAlignment="1">
      <alignment vertical="center"/>
    </xf>
    <xf numFmtId="0" fontId="17" fillId="0" borderId="23" xfId="0" applyFont="1" applyBorder="1" applyAlignment="1">
      <alignment vertical="center"/>
    </xf>
    <xf numFmtId="167" fontId="17" fillId="0" borderId="24" xfId="1" applyNumberFormat="1" applyFont="1" applyBorder="1" applyAlignment="1">
      <alignment vertical="center"/>
    </xf>
    <xf numFmtId="167" fontId="17" fillId="0" borderId="24" xfId="1" applyNumberFormat="1" applyFont="1" applyBorder="1" applyAlignment="1">
      <alignment horizontal="right" vertical="center"/>
    </xf>
    <xf numFmtId="167" fontId="17" fillId="0" borderId="25" xfId="1" applyNumberFormat="1" applyFont="1" applyBorder="1" applyAlignment="1">
      <alignment horizontal="right" vertical="center"/>
    </xf>
    <xf numFmtId="167" fontId="17" fillId="0" borderId="0" xfId="1" applyNumberFormat="1" applyFont="1" applyBorder="1" applyAlignment="1">
      <alignment horizontal="center" vertical="center"/>
    </xf>
    <xf numFmtId="167" fontId="17" fillId="0" borderId="37" xfId="1" applyNumberFormat="1" applyFont="1" applyBorder="1" applyAlignment="1">
      <alignment vertical="center"/>
    </xf>
    <xf numFmtId="169" fontId="15" fillId="0" borderId="17" xfId="0" applyNumberFormat="1" applyFont="1" applyBorder="1" applyAlignment="1">
      <alignment horizontal="left" vertical="center"/>
    </xf>
    <xf numFmtId="167" fontId="11" fillId="0" borderId="20" xfId="1" applyNumberFormat="1" applyFont="1" applyBorder="1" applyAlignment="1">
      <alignment horizontal="right" vertical="center"/>
    </xf>
    <xf numFmtId="169" fontId="15" fillId="0" borderId="21" xfId="0" applyNumberFormat="1" applyFont="1" applyBorder="1" applyAlignment="1">
      <alignment horizontal="left" vertical="center"/>
    </xf>
    <xf numFmtId="167" fontId="17" fillId="0" borderId="9" xfId="1" applyNumberFormat="1" applyFont="1" applyBorder="1" applyAlignment="1">
      <alignment vertical="center"/>
    </xf>
    <xf numFmtId="167" fontId="11" fillId="0" borderId="9" xfId="1" applyNumberFormat="1" applyFont="1" applyBorder="1" applyAlignment="1">
      <alignment horizontal="center" vertical="center"/>
    </xf>
    <xf numFmtId="167" fontId="15" fillId="0" borderId="9" xfId="1" applyNumberFormat="1" applyFont="1" applyBorder="1" applyAlignment="1">
      <alignment horizontal="center" vertical="center"/>
    </xf>
    <xf numFmtId="167" fontId="11" fillId="0" borderId="22" xfId="1" applyNumberFormat="1" applyFont="1" applyBorder="1" applyAlignment="1">
      <alignment horizontal="right" vertical="center"/>
    </xf>
    <xf numFmtId="167" fontId="15" fillId="0" borderId="0" xfId="1" applyNumberFormat="1" applyFont="1" applyBorder="1" applyAlignment="1">
      <alignment horizontal="left" vertical="center"/>
    </xf>
    <xf numFmtId="167" fontId="15" fillId="0" borderId="9" xfId="1" applyNumberFormat="1" applyFont="1" applyBorder="1" applyAlignment="1">
      <alignment horizontal="centerContinuous" vertical="center" wrapText="1"/>
    </xf>
    <xf numFmtId="0" fontId="15" fillId="0" borderId="9" xfId="0" applyFont="1" applyBorder="1" applyAlignment="1">
      <alignment horizontal="right" vertical="center" wrapText="1"/>
    </xf>
    <xf numFmtId="167" fontId="11" fillId="0" borderId="37" xfId="1" applyNumberFormat="1" applyFont="1" applyBorder="1" applyAlignment="1">
      <alignment horizontal="centerContinuous" vertical="center"/>
    </xf>
    <xf numFmtId="167" fontId="15" fillId="0" borderId="37" xfId="1" applyNumberFormat="1" applyFont="1" applyBorder="1" applyAlignment="1">
      <alignment horizontal="right" vertical="center"/>
    </xf>
    <xf numFmtId="167" fontId="15" fillId="0" borderId="43" xfId="1" applyNumberFormat="1" applyFont="1" applyBorder="1" applyAlignment="1">
      <alignment horizontal="right" vertical="center"/>
    </xf>
    <xf numFmtId="167" fontId="15" fillId="0" borderId="20" xfId="1" applyNumberFormat="1" applyFont="1" applyBorder="1" applyAlignment="1">
      <alignment horizontal="right" vertical="center"/>
    </xf>
    <xf numFmtId="167" fontId="15" fillId="0" borderId="36" xfId="1" applyNumberFormat="1" applyFont="1" applyBorder="1" applyAlignment="1">
      <alignment horizontal="right" vertical="center"/>
    </xf>
    <xf numFmtId="3" fontId="11" fillId="0" borderId="0" xfId="0" applyNumberFormat="1" applyFont="1" applyBorder="1" applyAlignment="1">
      <alignment horizontal="right" vertical="center" wrapText="1"/>
    </xf>
    <xf numFmtId="0" fontId="3" fillId="0" borderId="0" xfId="0" applyFont="1" applyBorder="1" applyAlignment="1"/>
    <xf numFmtId="166" fontId="3" fillId="0" borderId="0" xfId="0" applyNumberFormat="1" applyFont="1" applyBorder="1" applyAlignment="1"/>
    <xf numFmtId="166" fontId="3" fillId="0" borderId="0" xfId="0" applyNumberFormat="1" applyFont="1" applyBorder="1"/>
    <xf numFmtId="164" fontId="5" fillId="0" borderId="1" xfId="0" applyNumberFormat="1" applyFont="1" applyFill="1" applyBorder="1" applyAlignment="1" applyProtection="1">
      <alignment horizontal="justify" wrapText="1"/>
      <protection hidden="1"/>
    </xf>
    <xf numFmtId="0" fontId="5" fillId="0" borderId="1" xfId="0" applyFont="1" applyBorder="1" applyAlignment="1"/>
    <xf numFmtId="167" fontId="5" fillId="0" borderId="1" xfId="1" applyNumberFormat="1" applyFont="1" applyBorder="1" applyAlignment="1"/>
    <xf numFmtId="164" fontId="7" fillId="0" borderId="2" xfId="2" applyNumberFormat="1" applyFont="1" applyFill="1" applyBorder="1" applyAlignment="1" applyProtection="1">
      <alignment horizontal="right" wrapText="1"/>
      <protection hidden="1"/>
    </xf>
    <xf numFmtId="167" fontId="7" fillId="0" borderId="2" xfId="1" applyNumberFormat="1" applyFont="1" applyBorder="1" applyAlignment="1" applyProtection="1">
      <protection locked="0"/>
    </xf>
    <xf numFmtId="167" fontId="7" fillId="0" borderId="2" xfId="1" applyNumberFormat="1" applyFont="1" applyBorder="1" applyAlignment="1"/>
    <xf numFmtId="167" fontId="3" fillId="0" borderId="2" xfId="1" applyNumberFormat="1" applyFont="1" applyBorder="1" applyAlignment="1" applyProtection="1">
      <protection locked="0"/>
    </xf>
    <xf numFmtId="167" fontId="5" fillId="0" borderId="2" xfId="1" applyNumberFormat="1" applyFont="1" applyBorder="1" applyAlignment="1"/>
    <xf numFmtId="167" fontId="3" fillId="0" borderId="2" xfId="1" applyNumberFormat="1" applyFont="1" applyBorder="1" applyAlignment="1"/>
    <xf numFmtId="164" fontId="5" fillId="0" borderId="2" xfId="2" applyNumberFormat="1" applyFont="1" applyFill="1" applyBorder="1" applyAlignment="1" applyProtection="1">
      <alignment horizontal="right" wrapText="1"/>
      <protection hidden="1"/>
    </xf>
    <xf numFmtId="167" fontId="5" fillId="0" borderId="2" xfId="1" applyNumberFormat="1" applyFont="1" applyBorder="1" applyAlignment="1" applyProtection="1">
      <protection locked="0"/>
    </xf>
    <xf numFmtId="164" fontId="5" fillId="0" borderId="2" xfId="2" applyNumberFormat="1" applyFont="1" applyFill="1" applyBorder="1" applyAlignment="1" applyProtection="1">
      <alignment horizontal="right" wrapText="1"/>
      <protection locked="0"/>
    </xf>
    <xf numFmtId="164" fontId="5" fillId="0" borderId="3" xfId="2" applyNumberFormat="1" applyFont="1" applyFill="1" applyBorder="1" applyAlignment="1" applyProtection="1">
      <alignment horizontal="right" wrapText="1"/>
      <protection hidden="1"/>
    </xf>
    <xf numFmtId="167" fontId="5" fillId="0" borderId="3" xfId="1" applyNumberFormat="1" applyFont="1" applyBorder="1" applyAlignment="1"/>
    <xf numFmtId="166" fontId="3" fillId="0" borderId="0" xfId="1" applyNumberFormat="1" applyFont="1"/>
    <xf numFmtId="166" fontId="5" fillId="0" borderId="7" xfId="1" applyNumberFormat="1" applyFont="1" applyFill="1" applyBorder="1" applyAlignment="1">
      <alignment horizontal="center" vertical="center" wrapText="1"/>
    </xf>
    <xf numFmtId="166" fontId="3" fillId="0" borderId="0" xfId="1" applyNumberFormat="1" applyFont="1" applyBorder="1" applyAlignment="1"/>
    <xf numFmtId="166" fontId="19" fillId="0" borderId="0" xfId="1" applyNumberFormat="1" applyFont="1"/>
    <xf numFmtId="166" fontId="19" fillId="0" borderId="0" xfId="1" applyNumberFormat="1" applyFont="1" applyAlignment="1">
      <alignment horizontal="center"/>
    </xf>
    <xf numFmtId="166" fontId="19" fillId="0" borderId="0" xfId="1" applyNumberFormat="1" applyFont="1" applyBorder="1" applyAlignment="1">
      <alignment horizontal="center"/>
    </xf>
    <xf numFmtId="166" fontId="3" fillId="0" borderId="0" xfId="1" applyNumberFormat="1" applyFont="1" applyAlignment="1">
      <alignment horizontal="center"/>
    </xf>
    <xf numFmtId="166" fontId="3" fillId="0" borderId="0" xfId="1" applyNumberFormat="1" applyFont="1" applyBorder="1" applyAlignment="1">
      <alignment horizontal="center"/>
    </xf>
    <xf numFmtId="166" fontId="7" fillId="0" borderId="0" xfId="1" applyNumberFormat="1" applyFont="1"/>
    <xf numFmtId="166" fontId="7" fillId="0" borderId="0" xfId="1" applyNumberFormat="1" applyFont="1" applyAlignment="1">
      <alignment horizontal="center"/>
    </xf>
    <xf numFmtId="166" fontId="7" fillId="0" borderId="0" xfId="1" applyNumberFormat="1" applyFont="1" applyBorder="1" applyAlignment="1">
      <alignment horizontal="center"/>
    </xf>
    <xf numFmtId="166" fontId="3" fillId="0" borderId="0" xfId="1" applyNumberFormat="1" applyFont="1" applyAlignment="1"/>
    <xf numFmtId="166" fontId="3" fillId="0" borderId="0" xfId="1" applyNumberFormat="1" applyFont="1" applyBorder="1" applyAlignment="1">
      <alignment vertical="top"/>
    </xf>
    <xf numFmtId="0" fontId="19" fillId="0" borderId="0" xfId="0" applyFont="1" applyAlignment="1">
      <alignment horizontal="center"/>
    </xf>
    <xf numFmtId="0" fontId="3" fillId="0" borderId="2" xfId="0" applyFont="1" applyFill="1" applyBorder="1" applyAlignment="1">
      <alignment vertical="center" wrapText="1"/>
    </xf>
    <xf numFmtId="0" fontId="8" fillId="0" borderId="0" xfId="0" applyFont="1" applyAlignment="1">
      <alignment horizontal="center"/>
    </xf>
    <xf numFmtId="0" fontId="11" fillId="0" borderId="0" xfId="0" applyFont="1" applyAlignment="1">
      <alignment vertical="center" wrapText="1"/>
    </xf>
    <xf numFmtId="167" fontId="15" fillId="0" borderId="12" xfId="1" applyNumberFormat="1" applyFont="1" applyFill="1" applyBorder="1" applyAlignment="1">
      <alignment vertical="center" wrapText="1"/>
    </xf>
    <xf numFmtId="167" fontId="15" fillId="0" borderId="34" xfId="1" applyNumberFormat="1" applyFont="1" applyFill="1" applyBorder="1" applyAlignment="1">
      <alignment vertical="center" wrapText="1"/>
    </xf>
    <xf numFmtId="167" fontId="11" fillId="0" borderId="10" xfId="1" applyNumberFormat="1" applyFont="1" applyFill="1" applyBorder="1" applyAlignment="1">
      <alignment vertical="center"/>
    </xf>
    <xf numFmtId="167" fontId="11" fillId="0" borderId="19" xfId="1" applyNumberFormat="1" applyFont="1" applyFill="1" applyBorder="1" applyAlignment="1">
      <alignment vertical="center"/>
    </xf>
    <xf numFmtId="167" fontId="11" fillId="0" borderId="17" xfId="1" applyNumberFormat="1" applyFont="1" applyFill="1" applyBorder="1" applyAlignment="1">
      <alignment vertical="center"/>
    </xf>
    <xf numFmtId="167" fontId="11" fillId="0" borderId="20" xfId="1" applyNumberFormat="1" applyFont="1" applyFill="1" applyBorder="1" applyAlignment="1">
      <alignment vertical="center"/>
    </xf>
    <xf numFmtId="167" fontId="11" fillId="0" borderId="21" xfId="1" applyNumberFormat="1" applyFont="1" applyFill="1" applyBorder="1" applyAlignment="1">
      <alignment vertical="center"/>
    </xf>
    <xf numFmtId="167" fontId="11" fillId="0" borderId="9" xfId="1" applyNumberFormat="1" applyFont="1" applyFill="1" applyBorder="1" applyAlignment="1">
      <alignment vertical="center"/>
    </xf>
    <xf numFmtId="167" fontId="11" fillId="0" borderId="22" xfId="1" applyNumberFormat="1" applyFont="1" applyFill="1" applyBorder="1" applyAlignment="1">
      <alignment vertical="center"/>
    </xf>
    <xf numFmtId="167" fontId="15" fillId="0" borderId="13" xfId="1" applyNumberFormat="1" applyFont="1" applyFill="1" applyBorder="1" applyAlignment="1">
      <alignment vertical="center" wrapText="1"/>
    </xf>
    <xf numFmtId="167" fontId="15" fillId="0" borderId="36" xfId="1" applyNumberFormat="1" applyFont="1" applyFill="1" applyBorder="1" applyAlignment="1">
      <alignment vertical="center" wrapText="1"/>
    </xf>
    <xf numFmtId="167" fontId="18" fillId="0" borderId="17" xfId="1" applyNumberFormat="1" applyFont="1" applyFill="1" applyBorder="1" applyAlignment="1">
      <alignment vertical="center"/>
    </xf>
    <xf numFmtId="167" fontId="18" fillId="0" borderId="0" xfId="1" applyNumberFormat="1" applyFont="1" applyFill="1" applyBorder="1" applyAlignment="1">
      <alignment vertical="center"/>
    </xf>
    <xf numFmtId="167" fontId="18" fillId="0" borderId="20" xfId="1" applyNumberFormat="1" applyFont="1" applyFill="1" applyBorder="1" applyAlignment="1">
      <alignment vertical="center"/>
    </xf>
    <xf numFmtId="167" fontId="15" fillId="0" borderId="13" xfId="1" applyNumberFormat="1" applyFont="1" applyFill="1" applyBorder="1" applyAlignment="1">
      <alignment horizontal="right" vertical="center" wrapText="1"/>
    </xf>
    <xf numFmtId="167" fontId="15" fillId="0" borderId="44" xfId="1" applyNumberFormat="1" applyFont="1" applyFill="1" applyBorder="1" applyAlignment="1">
      <alignment vertical="center" wrapText="1"/>
    </xf>
    <xf numFmtId="167" fontId="15" fillId="0" borderId="30" xfId="1" applyNumberFormat="1" applyFont="1" applyFill="1" applyBorder="1" applyAlignment="1">
      <alignment horizontal="right" vertical="center" wrapText="1"/>
    </xf>
    <xf numFmtId="0" fontId="11" fillId="0" borderId="43" xfId="0" applyFont="1" applyBorder="1"/>
    <xf numFmtId="0" fontId="11" fillId="0" borderId="20" xfId="0" applyFont="1" applyBorder="1"/>
    <xf numFmtId="169" fontId="11" fillId="0" borderId="18" xfId="0" quotePrefix="1" applyNumberFormat="1" applyFont="1" applyFill="1" applyBorder="1" applyAlignment="1">
      <alignment vertical="center"/>
    </xf>
    <xf numFmtId="169" fontId="11" fillId="0" borderId="10" xfId="0" quotePrefix="1" applyNumberFormat="1" applyFont="1" applyFill="1" applyBorder="1" applyAlignment="1">
      <alignment vertical="center"/>
    </xf>
    <xf numFmtId="169" fontId="11" fillId="0" borderId="19" xfId="0" quotePrefix="1" applyNumberFormat="1" applyFont="1" applyFill="1" applyBorder="1" applyAlignment="1">
      <alignment vertical="center"/>
    </xf>
    <xf numFmtId="0" fontId="11" fillId="0" borderId="31" xfId="0" applyFont="1" applyBorder="1"/>
    <xf numFmtId="14" fontId="15" fillId="0" borderId="18" xfId="0" applyNumberFormat="1" applyFont="1" applyFill="1" applyBorder="1" applyAlignment="1">
      <alignment horizontal="left" vertical="center"/>
    </xf>
    <xf numFmtId="167" fontId="15" fillId="0" borderId="10" xfId="1" applyNumberFormat="1" applyFont="1" applyFill="1" applyBorder="1" applyAlignment="1">
      <alignment vertical="center"/>
    </xf>
    <xf numFmtId="167" fontId="15" fillId="0" borderId="10" xfId="1" applyNumberFormat="1" applyFont="1" applyFill="1" applyBorder="1" applyAlignment="1">
      <alignment horizontal="right" vertical="center"/>
    </xf>
    <xf numFmtId="14" fontId="15" fillId="0" borderId="10" xfId="0" applyNumberFormat="1" applyFont="1" applyFill="1" applyBorder="1" applyAlignment="1">
      <alignment horizontal="left" vertical="center"/>
    </xf>
    <xf numFmtId="0" fontId="17" fillId="0" borderId="41" xfId="0" applyFont="1" applyFill="1" applyBorder="1" applyAlignment="1">
      <alignment vertical="center"/>
    </xf>
    <xf numFmtId="167" fontId="11" fillId="0" borderId="15" xfId="1" applyNumberFormat="1" applyFont="1" applyFill="1" applyBorder="1"/>
    <xf numFmtId="167" fontId="17" fillId="0" borderId="23" xfId="1" applyNumberFormat="1" applyFont="1" applyFill="1" applyBorder="1" applyAlignment="1">
      <alignment vertical="center"/>
    </xf>
    <xf numFmtId="167" fontId="17" fillId="0" borderId="25" xfId="1" applyNumberFormat="1" applyFont="1" applyFill="1" applyBorder="1" applyAlignment="1">
      <alignment vertical="center"/>
    </xf>
    <xf numFmtId="167" fontId="11" fillId="0" borderId="0" xfId="1" quotePrefix="1" applyNumberFormat="1" applyFont="1" applyFill="1" applyBorder="1" applyAlignment="1">
      <alignment horizontal="left" vertical="center"/>
    </xf>
    <xf numFmtId="167" fontId="11" fillId="0" borderId="0" xfId="1" applyNumberFormat="1" applyFont="1" applyFill="1" applyBorder="1" applyAlignment="1">
      <alignment horizontal="left" vertical="center"/>
    </xf>
    <xf numFmtId="167" fontId="15" fillId="0" borderId="33" xfId="1" applyNumberFormat="1" applyFont="1" applyFill="1" applyBorder="1" applyAlignment="1">
      <alignment horizontal="centerContinuous" vertical="center"/>
    </xf>
    <xf numFmtId="167" fontId="15" fillId="0" borderId="12" xfId="1" applyNumberFormat="1" applyFont="1" applyFill="1" applyBorder="1" applyAlignment="1">
      <alignment horizontal="centerContinuous" vertical="center"/>
    </xf>
    <xf numFmtId="0" fontId="11" fillId="0" borderId="34" xfId="0" applyFont="1" applyBorder="1"/>
    <xf numFmtId="167" fontId="15" fillId="0" borderId="12" xfId="1" applyNumberFormat="1" applyFont="1" applyFill="1" applyBorder="1" applyAlignment="1">
      <alignment horizontal="right" vertical="center" wrapText="1"/>
    </xf>
    <xf numFmtId="167" fontId="15" fillId="0" borderId="31" xfId="1" applyNumberFormat="1" applyFont="1" applyFill="1" applyBorder="1" applyAlignment="1">
      <alignment vertical="center" wrapText="1"/>
    </xf>
    <xf numFmtId="167" fontId="15" fillId="0" borderId="30" xfId="1" applyNumberFormat="1" applyFont="1" applyFill="1" applyBorder="1" applyAlignment="1">
      <alignment vertical="center" wrapText="1"/>
    </xf>
    <xf numFmtId="166" fontId="19" fillId="0" borderId="0" xfId="0" applyNumberFormat="1" applyFont="1" applyAlignment="1"/>
    <xf numFmtId="166" fontId="7" fillId="0" borderId="0" xfId="0" applyNumberFormat="1" applyFont="1" applyAlignment="1"/>
    <xf numFmtId="166" fontId="3" fillId="0" borderId="1" xfId="0" applyNumberFormat="1" applyFont="1" applyBorder="1"/>
    <xf numFmtId="166" fontId="3" fillId="0" borderId="3" xfId="0" applyNumberFormat="1" applyFont="1" applyBorder="1"/>
    <xf numFmtId="166" fontId="3" fillId="0" borderId="5" xfId="0" applyNumberFormat="1" applyFont="1" applyBorder="1"/>
    <xf numFmtId="1" fontId="1" fillId="0" borderId="0" xfId="1" applyNumberFormat="1" applyFont="1"/>
    <xf numFmtId="1" fontId="3" fillId="0" borderId="0" xfId="0" applyNumberFormat="1" applyFont="1"/>
    <xf numFmtId="164" fontId="19" fillId="0" borderId="0" xfId="0" applyNumberFormat="1" applyFont="1"/>
    <xf numFmtId="164" fontId="3" fillId="0" borderId="0" xfId="0" applyNumberFormat="1" applyFont="1"/>
    <xf numFmtId="167" fontId="17" fillId="0" borderId="0" xfId="1" applyNumberFormat="1" applyFont="1" applyBorder="1" applyAlignment="1">
      <alignment horizontal="center" wrapText="1"/>
    </xf>
    <xf numFmtId="167" fontId="11" fillId="0" borderId="10" xfId="1" applyNumberFormat="1" applyFont="1" applyFill="1" applyBorder="1" applyAlignment="1">
      <alignment horizontal="center" vertical="center" wrapText="1"/>
    </xf>
    <xf numFmtId="166" fontId="5" fillId="0" borderId="8" xfId="0" applyNumberFormat="1" applyFont="1" applyFill="1" applyBorder="1"/>
    <xf numFmtId="166" fontId="3" fillId="0" borderId="4" xfId="0" applyNumberFormat="1" applyFont="1" applyFill="1" applyBorder="1"/>
    <xf numFmtId="166" fontId="3" fillId="0" borderId="8" xfId="0" applyNumberFormat="1" applyFont="1" applyFill="1" applyBorder="1"/>
    <xf numFmtId="166" fontId="3" fillId="0" borderId="5" xfId="0" applyNumberFormat="1" applyFont="1" applyFill="1" applyBorder="1"/>
    <xf numFmtId="170" fontId="3" fillId="0" borderId="3" xfId="2" applyNumberFormat="1" applyFont="1" applyFill="1" applyBorder="1" applyAlignment="1" applyProtection="1">
      <alignment horizontal="right" wrapText="1"/>
      <protection hidden="1"/>
    </xf>
    <xf numFmtId="170" fontId="3" fillId="0" borderId="2" xfId="2" applyNumberFormat="1" applyFont="1" applyFill="1" applyBorder="1" applyAlignment="1" applyProtection="1">
      <alignment horizontal="right" wrapText="1"/>
      <protection hidden="1"/>
    </xf>
    <xf numFmtId="166" fontId="3" fillId="0" borderId="0" xfId="1" applyNumberFormat="1" applyFont="1" applyAlignment="1">
      <alignment vertical="top"/>
    </xf>
    <xf numFmtId="0" fontId="4" fillId="0" borderId="0" xfId="0" applyFont="1" applyAlignment="1">
      <alignment horizontal="center"/>
    </xf>
    <xf numFmtId="0" fontId="14" fillId="0" borderId="0" xfId="0" applyFont="1" applyAlignment="1">
      <alignment horizontal="center" vertical="center"/>
    </xf>
    <xf numFmtId="166" fontId="3" fillId="0" borderId="0" xfId="0" applyNumberFormat="1" applyFont="1" applyAlignment="1">
      <alignment horizontal="center"/>
    </xf>
    <xf numFmtId="0" fontId="8" fillId="0" borderId="0" xfId="0" applyFont="1" applyAlignment="1">
      <alignment horizontal="center"/>
    </xf>
    <xf numFmtId="166" fontId="19" fillId="0" borderId="0" xfId="0" applyNumberFormat="1" applyFont="1" applyAlignment="1">
      <alignment horizontal="center"/>
    </xf>
    <xf numFmtId="0" fontId="3" fillId="0" borderId="0" xfId="0" applyFont="1" applyAlignment="1">
      <alignment horizontal="left" wrapText="1"/>
    </xf>
    <xf numFmtId="0" fontId="20" fillId="0" borderId="0" xfId="0" applyFont="1" applyAlignment="1">
      <alignment horizontal="center"/>
    </xf>
    <xf numFmtId="0" fontId="21" fillId="0" borderId="0" xfId="0" applyFont="1" applyAlignment="1">
      <alignment horizontal="center"/>
    </xf>
    <xf numFmtId="0" fontId="5" fillId="0" borderId="0" xfId="0" applyFont="1" applyAlignment="1">
      <alignment horizontal="center" wrapText="1"/>
    </xf>
    <xf numFmtId="0" fontId="15" fillId="0" borderId="0" xfId="0" applyFont="1" applyAlignment="1">
      <alignment horizontal="center" wrapText="1"/>
    </xf>
    <xf numFmtId="166" fontId="7" fillId="0" borderId="0" xfId="0" applyNumberFormat="1" applyFont="1" applyAlignment="1">
      <alignment horizontal="center"/>
    </xf>
    <xf numFmtId="167" fontId="11" fillId="0" borderId="0" xfId="1" applyNumberFormat="1" applyFont="1" applyFill="1" applyBorder="1" applyAlignment="1">
      <alignment horizontal="center" vertical="center" wrapText="1"/>
    </xf>
    <xf numFmtId="167" fontId="15" fillId="0" borderId="0" xfId="1" applyNumberFormat="1" applyFont="1" applyAlignment="1">
      <alignment horizontal="right" vertical="center"/>
    </xf>
    <xf numFmtId="167" fontId="16" fillId="0" borderId="0" xfId="1" applyNumberFormat="1" applyFont="1" applyAlignment="1" applyProtection="1">
      <alignment horizontal="right" vertical="top" wrapText="1"/>
      <protection locked="0"/>
    </xf>
    <xf numFmtId="167" fontId="16" fillId="0" borderId="9" xfId="1" applyNumberFormat="1" applyFont="1" applyBorder="1" applyAlignment="1" applyProtection="1">
      <alignment horizontal="right" vertical="top" wrapText="1"/>
      <protection locked="0"/>
    </xf>
    <xf numFmtId="0" fontId="22" fillId="0" borderId="0" xfId="0" applyFont="1" applyAlignment="1">
      <alignment horizontal="center" vertical="center"/>
    </xf>
    <xf numFmtId="0" fontId="15" fillId="0" borderId="0" xfId="0" applyFont="1" applyAlignment="1">
      <alignment horizontal="center" vertical="center"/>
    </xf>
    <xf numFmtId="0" fontId="11" fillId="0" borderId="0" xfId="0" applyFont="1" applyAlignment="1">
      <alignment horizontal="justify" vertical="center" wrapText="1"/>
    </xf>
    <xf numFmtId="167" fontId="15" fillId="0" borderId="6" xfId="1" applyNumberFormat="1" applyFont="1" applyFill="1" applyBorder="1" applyAlignment="1">
      <alignment horizontal="center" vertical="center" wrapText="1"/>
    </xf>
    <xf numFmtId="167" fontId="15" fillId="0" borderId="26" xfId="1" applyNumberFormat="1" applyFont="1" applyFill="1" applyBorder="1" applyAlignment="1">
      <alignment horizontal="center" vertical="center" wrapText="1"/>
    </xf>
    <xf numFmtId="167" fontId="15" fillId="0" borderId="27" xfId="1" applyNumberFormat="1" applyFont="1" applyFill="1" applyBorder="1" applyAlignment="1">
      <alignment horizontal="center" vertical="center" wrapText="1"/>
    </xf>
    <xf numFmtId="167" fontId="15" fillId="0" borderId="28" xfId="1" applyNumberFormat="1" applyFont="1" applyFill="1" applyBorder="1" applyAlignment="1">
      <alignment horizontal="center" vertical="center" wrapText="1"/>
    </xf>
    <xf numFmtId="167" fontId="11" fillId="0" borderId="17" xfId="1" applyNumberFormat="1" applyFont="1" applyFill="1" applyBorder="1" applyAlignment="1">
      <alignment horizontal="center" vertical="center" wrapText="1"/>
    </xf>
    <xf numFmtId="167" fontId="11" fillId="0" borderId="20" xfId="1" applyNumberFormat="1" applyFont="1" applyFill="1" applyBorder="1" applyAlignment="1">
      <alignment horizontal="center" vertical="center" wrapText="1"/>
    </xf>
    <xf numFmtId="167" fontId="3" fillId="0" borderId="0" xfId="1" applyNumberFormat="1" applyFont="1" applyFill="1" applyAlignment="1">
      <alignment horizontal="center"/>
    </xf>
    <xf numFmtId="0" fontId="11" fillId="0" borderId="0" xfId="1" applyNumberFormat="1" applyFont="1" applyAlignment="1">
      <alignment horizontal="justify" vertical="center" wrapText="1"/>
    </xf>
    <xf numFmtId="0" fontId="3" fillId="0" borderId="0" xfId="0" applyNumberFormat="1" applyFont="1" applyAlignment="1">
      <alignment horizontal="justify" vertical="center" wrapText="1"/>
    </xf>
    <xf numFmtId="49" fontId="11" fillId="0" borderId="0" xfId="1" applyNumberFormat="1" applyFont="1" applyAlignment="1">
      <alignment horizontal="justify" vertical="center" wrapText="1"/>
    </xf>
    <xf numFmtId="49" fontId="3" fillId="0" borderId="0" xfId="0" applyNumberFormat="1" applyFont="1" applyAlignment="1">
      <alignment horizontal="justify" vertical="center" wrapText="1"/>
    </xf>
    <xf numFmtId="0" fontId="11" fillId="0" borderId="0" xfId="0" applyFont="1" applyAlignment="1">
      <alignment horizontal="left" vertical="center" wrapText="1"/>
    </xf>
    <xf numFmtId="167" fontId="15" fillId="0" borderId="38" xfId="1" applyNumberFormat="1" applyFont="1" applyFill="1" applyBorder="1" applyAlignment="1">
      <alignment horizontal="center" vertical="center" wrapText="1"/>
    </xf>
    <xf numFmtId="167" fontId="15" fillId="0" borderId="39" xfId="1" applyNumberFormat="1" applyFont="1" applyFill="1" applyBorder="1" applyAlignment="1">
      <alignment horizontal="center" vertical="center" wrapText="1"/>
    </xf>
    <xf numFmtId="167" fontId="15" fillId="0" borderId="40" xfId="1" applyNumberFormat="1" applyFont="1" applyFill="1" applyBorder="1" applyAlignment="1">
      <alignment horizontal="center" vertical="center" wrapText="1"/>
    </xf>
    <xf numFmtId="167" fontId="15" fillId="0" borderId="33" xfId="1" applyNumberFormat="1" applyFont="1" applyFill="1" applyBorder="1" applyAlignment="1">
      <alignment horizontal="center" vertical="center" wrapText="1"/>
    </xf>
    <xf numFmtId="167" fontId="15" fillId="0" borderId="12" xfId="1" applyNumberFormat="1" applyFont="1" applyFill="1" applyBorder="1" applyAlignment="1">
      <alignment horizontal="center" vertical="center" wrapText="1"/>
    </xf>
    <xf numFmtId="167" fontId="15" fillId="0" borderId="34" xfId="1" applyNumberFormat="1" applyFont="1" applyFill="1" applyBorder="1" applyAlignment="1">
      <alignment horizontal="center" vertical="center" wrapText="1"/>
    </xf>
    <xf numFmtId="167" fontId="15" fillId="0" borderId="45" xfId="1" applyNumberFormat="1" applyFont="1" applyFill="1" applyBorder="1" applyAlignment="1">
      <alignment horizontal="center" vertical="center" wrapText="1"/>
    </xf>
    <xf numFmtId="0" fontId="11" fillId="0" borderId="0" xfId="0" applyFont="1" applyAlignment="1">
      <alignment horizontal="left" vertical="center"/>
    </xf>
    <xf numFmtId="0" fontId="5" fillId="0" borderId="0" xfId="3" applyFont="1" applyFill="1" applyAlignment="1" applyProtection="1">
      <alignment horizontal="justify" vertical="center" wrapText="1"/>
    </xf>
    <xf numFmtId="0" fontId="3" fillId="0" borderId="0" xfId="3" quotePrefix="1" applyFont="1" applyFill="1" applyAlignment="1" applyProtection="1">
      <alignment horizontal="distributed" vertical="center" wrapText="1"/>
    </xf>
    <xf numFmtId="0" fontId="5" fillId="0" borderId="0" xfId="3" applyFont="1" applyFill="1" applyAlignment="1" applyProtection="1">
      <alignment horizontal="left" vertical="center" wrapText="1"/>
    </xf>
    <xf numFmtId="0" fontId="3" fillId="0" borderId="0" xfId="3" applyFont="1" applyAlignment="1" applyProtection="1">
      <alignment horizontal="distributed" vertical="top" wrapText="1"/>
    </xf>
    <xf numFmtId="0" fontId="3" fillId="0" borderId="0" xfId="3" quotePrefix="1" applyFont="1" applyAlignment="1" applyProtection="1">
      <alignment horizontal="distributed" vertical="center"/>
    </xf>
    <xf numFmtId="0" fontId="3" fillId="0" borderId="0" xfId="3" applyFont="1" applyAlignment="1" applyProtection="1">
      <alignment horizontal="distributed" vertical="center"/>
    </xf>
    <xf numFmtId="0" fontId="11" fillId="0" borderId="0" xfId="0" quotePrefix="1" applyFont="1" applyAlignment="1" applyProtection="1">
      <alignment horizontal="justify" vertical="center" wrapText="1"/>
      <protection locked="0"/>
    </xf>
    <xf numFmtId="0" fontId="15" fillId="0" borderId="9" xfId="0" quotePrefix="1" applyFont="1" applyBorder="1" applyAlignment="1" applyProtection="1">
      <alignment horizontal="justify" vertical="center" wrapText="1"/>
      <protection locked="0"/>
    </xf>
    <xf numFmtId="0" fontId="15" fillId="0" borderId="9" xfId="0" applyFont="1" applyBorder="1" applyAlignment="1" applyProtection="1">
      <alignment horizontal="right" vertical="center" wrapText="1"/>
      <protection locked="0"/>
    </xf>
    <xf numFmtId="9" fontId="11" fillId="0" borderId="10" xfId="5" applyFont="1" applyBorder="1" applyAlignment="1" applyProtection="1">
      <alignment horizontal="right" vertical="center" wrapText="1"/>
      <protection locked="0"/>
    </xf>
    <xf numFmtId="9" fontId="11" fillId="0" borderId="0" xfId="5" applyFont="1" applyBorder="1" applyAlignment="1" applyProtection="1">
      <alignment horizontal="right" vertical="center" wrapText="1"/>
      <protection locked="0"/>
    </xf>
    <xf numFmtId="49" fontId="15" fillId="0" borderId="0" xfId="1" applyNumberFormat="1" applyFont="1" applyAlignment="1">
      <alignment horizontal="justify" vertical="center" wrapText="1"/>
    </xf>
    <xf numFmtId="49" fontId="15" fillId="0" borderId="0" xfId="0" applyNumberFormat="1" applyFont="1" applyAlignment="1">
      <alignment horizontal="justify" vertical="center" wrapText="1"/>
    </xf>
    <xf numFmtId="49" fontId="11" fillId="0" borderId="0" xfId="1" applyNumberFormat="1" applyFont="1" applyAlignment="1">
      <alignment horizontal="left" vertical="center" wrapText="1"/>
    </xf>
    <xf numFmtId="49" fontId="11" fillId="0" borderId="0" xfId="1" applyNumberFormat="1" applyFont="1" applyAlignment="1">
      <alignment horizontal="justify" vertical="top" wrapText="1"/>
    </xf>
    <xf numFmtId="49" fontId="3" fillId="0" borderId="0" xfId="0" applyNumberFormat="1" applyFont="1" applyAlignment="1">
      <alignment horizontal="justify" vertical="top" wrapText="1"/>
    </xf>
    <xf numFmtId="0" fontId="11" fillId="0" borderId="0" xfId="0" applyFont="1" applyAlignment="1">
      <alignment horizontal="center"/>
    </xf>
    <xf numFmtId="167" fontId="11" fillId="0" borderId="0" xfId="1" applyNumberFormat="1" applyFont="1" applyBorder="1" applyAlignment="1">
      <alignment horizontal="right" vertical="center" wrapText="1"/>
    </xf>
    <xf numFmtId="167" fontId="11" fillId="0" borderId="0" xfId="1" applyNumberFormat="1" applyFont="1" applyBorder="1" applyAlignment="1">
      <alignment horizontal="center" vertical="center" wrapText="1"/>
    </xf>
    <xf numFmtId="167" fontId="15" fillId="0" borderId="9" xfId="1" applyNumberFormat="1" applyFont="1" applyBorder="1" applyAlignment="1">
      <alignment horizontal="center" vertical="center" wrapText="1"/>
    </xf>
    <xf numFmtId="167" fontId="11" fillId="0" borderId="10" xfId="1" applyNumberFormat="1" applyFont="1" applyBorder="1" applyAlignment="1">
      <alignment horizontal="right" vertical="center" wrapText="1"/>
    </xf>
    <xf numFmtId="167" fontId="11" fillId="0" borderId="9" xfId="1" applyNumberFormat="1" applyFont="1" applyBorder="1" applyAlignment="1">
      <alignment horizontal="right" vertical="center" wrapText="1"/>
    </xf>
    <xf numFmtId="167" fontId="15" fillId="0" borderId="13" xfId="1" applyNumberFormat="1" applyFont="1" applyBorder="1" applyAlignment="1">
      <alignment horizontal="right" vertical="center" wrapText="1"/>
    </xf>
    <xf numFmtId="167" fontId="15" fillId="0" borderId="0" xfId="1" applyNumberFormat="1" applyFont="1" applyBorder="1" applyAlignment="1">
      <alignment horizontal="center"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167" fontId="3" fillId="0" borderId="0" xfId="1" applyNumberFormat="1" applyFont="1" applyFill="1" applyBorder="1" applyAlignment="1">
      <alignment horizontal="center" vertical="center" wrapText="1"/>
    </xf>
    <xf numFmtId="167" fontId="16" fillId="0" borderId="0" xfId="1" applyNumberFormat="1" applyFont="1" applyBorder="1" applyAlignment="1">
      <alignment horizontal="center" vertical="center" wrapText="1"/>
    </xf>
    <xf numFmtId="167" fontId="16" fillId="0" borderId="0" xfId="1" applyNumberFormat="1" applyFont="1" applyBorder="1" applyAlignment="1">
      <alignment horizontal="right" vertical="center" wrapText="1"/>
    </xf>
    <xf numFmtId="167" fontId="11" fillId="0" borderId="0" xfId="1" applyNumberFormat="1" applyFont="1" applyAlignment="1">
      <alignment horizontal="center" wrapText="1"/>
    </xf>
    <xf numFmtId="167" fontId="15" fillId="0" borderId="13" xfId="1" applyNumberFormat="1" applyFont="1" applyBorder="1" applyAlignment="1">
      <alignment horizontal="center" vertical="center" wrapText="1"/>
    </xf>
    <xf numFmtId="167" fontId="15" fillId="0" borderId="18" xfId="1" applyNumberFormat="1" applyFont="1" applyFill="1" applyBorder="1" applyAlignment="1">
      <alignment horizontal="center" vertical="center" wrapText="1"/>
    </xf>
    <xf numFmtId="167" fontId="15" fillId="0" borderId="10" xfId="1" applyNumberFormat="1" applyFont="1" applyFill="1" applyBorder="1" applyAlignment="1">
      <alignment horizontal="center" vertical="center" wrapText="1"/>
    </xf>
    <xf numFmtId="167" fontId="15" fillId="0" borderId="19" xfId="1" applyNumberFormat="1" applyFont="1" applyFill="1" applyBorder="1" applyAlignment="1">
      <alignment horizontal="center" vertical="center" wrapText="1"/>
    </xf>
    <xf numFmtId="167" fontId="15" fillId="0" borderId="17" xfId="1" applyNumberFormat="1" applyFont="1" applyFill="1" applyBorder="1" applyAlignment="1">
      <alignment horizontal="center" vertical="center" wrapText="1"/>
    </xf>
    <xf numFmtId="167" fontId="15" fillId="0" borderId="0" xfId="1" applyNumberFormat="1" applyFont="1" applyFill="1" applyBorder="1" applyAlignment="1">
      <alignment horizontal="center" vertical="center" wrapText="1"/>
    </xf>
    <xf numFmtId="167" fontId="15" fillId="0" borderId="20" xfId="1" applyNumberFormat="1" applyFont="1" applyFill="1" applyBorder="1" applyAlignment="1">
      <alignment horizontal="center" vertical="center" wrapText="1"/>
    </xf>
    <xf numFmtId="167" fontId="11" fillId="0" borderId="21" xfId="1" applyNumberFormat="1" applyFont="1" applyFill="1" applyBorder="1" applyAlignment="1">
      <alignment horizontal="center" vertical="center" wrapText="1"/>
    </xf>
    <xf numFmtId="167" fontId="11" fillId="0" borderId="9" xfId="1" applyNumberFormat="1" applyFont="1" applyFill="1" applyBorder="1" applyAlignment="1">
      <alignment horizontal="center" vertical="center" wrapText="1"/>
    </xf>
    <xf numFmtId="167" fontId="11" fillId="0" borderId="22" xfId="1" applyNumberFormat="1" applyFont="1" applyFill="1" applyBorder="1" applyAlignment="1">
      <alignment horizontal="center" vertical="center" wrapText="1"/>
    </xf>
    <xf numFmtId="167" fontId="15" fillId="0" borderId="21" xfId="1" applyNumberFormat="1" applyFont="1" applyFill="1" applyBorder="1" applyAlignment="1">
      <alignment horizontal="center" vertical="center" wrapText="1"/>
    </xf>
    <xf numFmtId="167" fontId="15" fillId="0" borderId="9" xfId="1" applyNumberFormat="1" applyFont="1" applyFill="1" applyBorder="1" applyAlignment="1">
      <alignment horizontal="center" vertical="center" wrapText="1"/>
    </xf>
    <xf numFmtId="167" fontId="15" fillId="0" borderId="22" xfId="1" applyNumberFormat="1" applyFont="1" applyFill="1" applyBorder="1" applyAlignment="1">
      <alignment horizontal="center" vertical="center" wrapText="1"/>
    </xf>
    <xf numFmtId="167" fontId="15" fillId="0" borderId="35" xfId="1" applyNumberFormat="1" applyFont="1" applyFill="1" applyBorder="1" applyAlignment="1">
      <alignment horizontal="center" vertical="center" wrapText="1"/>
    </xf>
    <xf numFmtId="167" fontId="15" fillId="0" borderId="13" xfId="1" applyNumberFormat="1" applyFont="1" applyFill="1" applyBorder="1" applyAlignment="1">
      <alignment horizontal="center" vertical="center" wrapText="1"/>
    </xf>
    <xf numFmtId="167" fontId="15" fillId="0" borderId="36" xfId="1" applyNumberFormat="1" applyFont="1" applyFill="1" applyBorder="1" applyAlignment="1">
      <alignment horizontal="center" vertical="center" wrapText="1"/>
    </xf>
    <xf numFmtId="167" fontId="11" fillId="0" borderId="9" xfId="1" applyNumberFormat="1" applyFont="1" applyBorder="1" applyAlignment="1">
      <alignment horizontal="center" vertical="center" wrapText="1"/>
    </xf>
    <xf numFmtId="0" fontId="11" fillId="0" borderId="12" xfId="0" quotePrefix="1" applyFont="1" applyFill="1" applyBorder="1" applyAlignment="1">
      <alignment horizontal="justify" vertical="center" wrapText="1"/>
    </xf>
    <xf numFmtId="167" fontId="11" fillId="0" borderId="12" xfId="1" applyNumberFormat="1" applyFont="1" applyFill="1" applyBorder="1" applyAlignment="1">
      <alignment horizontal="center" vertical="center"/>
    </xf>
    <xf numFmtId="167" fontId="11" fillId="0" borderId="13" xfId="1" applyNumberFormat="1" applyFont="1" applyFill="1" applyBorder="1" applyAlignment="1">
      <alignment horizontal="center" vertical="center"/>
    </xf>
    <xf numFmtId="0" fontId="11" fillId="0" borderId="0" xfId="1" applyNumberFormat="1" applyFont="1" applyAlignment="1">
      <alignment horizontal="justify" vertical="center"/>
    </xf>
    <xf numFmtId="167" fontId="5" fillId="0" borderId="13" xfId="1" applyNumberFormat="1" applyFont="1" applyFill="1" applyBorder="1" applyAlignment="1">
      <alignment horizontal="center" vertical="center" wrapText="1"/>
    </xf>
    <xf numFmtId="167" fontId="15" fillId="0" borderId="11" xfId="1" applyNumberFormat="1" applyFont="1" applyFill="1" applyBorder="1" applyAlignment="1">
      <alignment horizontal="center" vertical="center"/>
    </xf>
    <xf numFmtId="169" fontId="11" fillId="0" borderId="17" xfId="0" quotePrefix="1" applyNumberFormat="1" applyFont="1" applyFill="1" applyBorder="1" applyAlignment="1">
      <alignment horizontal="left" vertical="center"/>
    </xf>
    <xf numFmtId="169" fontId="11" fillId="0" borderId="0" xfId="0" quotePrefix="1" applyNumberFormat="1" applyFont="1" applyFill="1" applyBorder="1" applyAlignment="1">
      <alignment horizontal="left" vertical="center"/>
    </xf>
    <xf numFmtId="169" fontId="11" fillId="0" borderId="20" xfId="0" quotePrefix="1" applyNumberFormat="1" applyFont="1" applyFill="1" applyBorder="1" applyAlignment="1">
      <alignment horizontal="left" vertical="center"/>
    </xf>
    <xf numFmtId="14" fontId="15" fillId="0" borderId="21" xfId="0" applyNumberFormat="1" applyFont="1" applyFill="1" applyBorder="1" applyAlignment="1">
      <alignment horizontal="left" vertical="center"/>
    </xf>
    <xf numFmtId="14" fontId="15" fillId="0" borderId="9" xfId="0" applyNumberFormat="1" applyFont="1" applyFill="1" applyBorder="1" applyAlignment="1">
      <alignment horizontal="left" vertical="center"/>
    </xf>
    <xf numFmtId="14" fontId="15" fillId="0" borderId="22" xfId="0" applyNumberFormat="1" applyFont="1" applyFill="1" applyBorder="1" applyAlignment="1">
      <alignment horizontal="left" vertical="center"/>
    </xf>
    <xf numFmtId="167" fontId="15" fillId="0" borderId="29" xfId="1" applyNumberFormat="1" applyFont="1" applyFill="1" applyBorder="1" applyAlignment="1">
      <alignment horizontal="center" vertical="center" wrapText="1"/>
    </xf>
    <xf numFmtId="167" fontId="15" fillId="0" borderId="30" xfId="1" applyNumberFormat="1" applyFont="1" applyFill="1" applyBorder="1" applyAlignment="1">
      <alignment horizontal="center" vertical="center" wrapText="1"/>
    </xf>
    <xf numFmtId="167" fontId="15" fillId="0" borderId="31" xfId="1" applyNumberFormat="1" applyFont="1" applyFill="1" applyBorder="1" applyAlignment="1">
      <alignment horizontal="center" vertical="center" wrapText="1"/>
    </xf>
    <xf numFmtId="14" fontId="15" fillId="0" borderId="33" xfId="0" applyNumberFormat="1" applyFont="1" applyFill="1" applyBorder="1" applyAlignment="1">
      <alignment horizontal="left" vertical="center" wrapText="1"/>
    </xf>
    <xf numFmtId="14" fontId="15" fillId="0" borderId="12" xfId="0" applyNumberFormat="1" applyFont="1" applyFill="1" applyBorder="1" applyAlignment="1">
      <alignment horizontal="left" vertical="center" wrapText="1"/>
    </xf>
    <xf numFmtId="14" fontId="15" fillId="0" borderId="34" xfId="0" applyNumberFormat="1" applyFont="1" applyFill="1" applyBorder="1" applyAlignment="1">
      <alignment horizontal="lef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3" fillId="0" borderId="39" xfId="0" applyFont="1" applyFill="1" applyBorder="1" applyAlignment="1">
      <alignment horizontal="center"/>
    </xf>
    <xf numFmtId="0" fontId="3" fillId="0" borderId="40" xfId="0" applyFont="1" applyFill="1" applyBorder="1" applyAlignment="1">
      <alignment horizontal="center"/>
    </xf>
    <xf numFmtId="167" fontId="15" fillId="0" borderId="46" xfId="1" applyNumberFormat="1" applyFont="1" applyFill="1" applyBorder="1" applyAlignment="1">
      <alignment horizontal="center" vertical="center" wrapText="1"/>
    </xf>
    <xf numFmtId="167" fontId="15" fillId="0" borderId="47" xfId="1" applyNumberFormat="1" applyFont="1" applyFill="1" applyBorder="1" applyAlignment="1">
      <alignment horizontal="center" vertical="center" wrapText="1"/>
    </xf>
    <xf numFmtId="169" fontId="11" fillId="0" borderId="17" xfId="0" quotePrefix="1" applyNumberFormat="1" applyFont="1" applyFill="1" applyBorder="1" applyAlignment="1">
      <alignment horizontal="left" vertical="center" wrapText="1"/>
    </xf>
    <xf numFmtId="169" fontId="11" fillId="0" borderId="0" xfId="0" quotePrefix="1" applyNumberFormat="1" applyFont="1" applyFill="1" applyBorder="1" applyAlignment="1">
      <alignment horizontal="left" vertical="center" wrapText="1"/>
    </xf>
    <xf numFmtId="169" fontId="11" fillId="0" borderId="20" xfId="0" quotePrefix="1" applyNumberFormat="1" applyFont="1" applyFill="1" applyBorder="1" applyAlignment="1">
      <alignment horizontal="left" vertical="center" wrapText="1"/>
    </xf>
    <xf numFmtId="169" fontId="11" fillId="0" borderId="21" xfId="0" quotePrefix="1" applyNumberFormat="1" applyFont="1" applyFill="1" applyBorder="1" applyAlignment="1">
      <alignment horizontal="left" vertical="center" wrapText="1"/>
    </xf>
    <xf numFmtId="169" fontId="11" fillId="0" borderId="9" xfId="0" quotePrefix="1" applyNumberFormat="1" applyFont="1" applyFill="1" applyBorder="1" applyAlignment="1">
      <alignment horizontal="left" vertical="center" wrapText="1"/>
    </xf>
    <xf numFmtId="169" fontId="11" fillId="0" borderId="22" xfId="0" quotePrefix="1" applyNumberFormat="1" applyFont="1" applyFill="1" applyBorder="1" applyAlignment="1">
      <alignment horizontal="left" vertical="center" wrapText="1"/>
    </xf>
    <xf numFmtId="14" fontId="15" fillId="0" borderId="35" xfId="0" applyNumberFormat="1" applyFont="1" applyFill="1" applyBorder="1" applyAlignment="1">
      <alignment horizontal="left" vertical="center"/>
    </xf>
    <xf numFmtId="14" fontId="15" fillId="0" borderId="13" xfId="0" applyNumberFormat="1" applyFont="1" applyFill="1" applyBorder="1" applyAlignment="1">
      <alignment horizontal="left" vertical="center"/>
    </xf>
    <xf numFmtId="14" fontId="15" fillId="0" borderId="36" xfId="0" applyNumberFormat="1" applyFont="1" applyFill="1" applyBorder="1" applyAlignment="1">
      <alignment horizontal="left" vertical="center"/>
    </xf>
    <xf numFmtId="14" fontId="15" fillId="0" borderId="26" xfId="0" applyNumberFormat="1" applyFont="1" applyFill="1" applyBorder="1" applyAlignment="1">
      <alignment horizontal="left" vertical="center"/>
    </xf>
    <xf numFmtId="14" fontId="15" fillId="0" borderId="27" xfId="0" applyNumberFormat="1" applyFont="1" applyFill="1" applyBorder="1" applyAlignment="1">
      <alignment horizontal="left" vertical="center"/>
    </xf>
    <xf numFmtId="14" fontId="15" fillId="0" borderId="28" xfId="0" applyNumberFormat="1" applyFont="1" applyFill="1" applyBorder="1" applyAlignment="1">
      <alignment horizontal="left" vertical="center"/>
    </xf>
    <xf numFmtId="14" fontId="15" fillId="0" borderId="29" xfId="0" applyNumberFormat="1" applyFont="1" applyFill="1" applyBorder="1" applyAlignment="1">
      <alignment horizontal="left" vertical="center"/>
    </xf>
    <xf numFmtId="14" fontId="15" fillId="0" borderId="30" xfId="0" applyNumberFormat="1" applyFont="1" applyFill="1" applyBorder="1" applyAlignment="1">
      <alignment horizontal="left" vertical="center"/>
    </xf>
    <xf numFmtId="14" fontId="15" fillId="0" borderId="31" xfId="0" applyNumberFormat="1" applyFont="1" applyFill="1" applyBorder="1" applyAlignment="1">
      <alignment horizontal="left" vertical="center"/>
    </xf>
    <xf numFmtId="169" fontId="11" fillId="0" borderId="18" xfId="0" quotePrefix="1" applyNumberFormat="1" applyFont="1" applyFill="1" applyBorder="1" applyAlignment="1">
      <alignment horizontal="left" vertical="center"/>
    </xf>
    <xf numFmtId="169" fontId="11" fillId="0" borderId="10" xfId="0" quotePrefix="1" applyNumberFormat="1" applyFont="1" applyFill="1" applyBorder="1" applyAlignment="1">
      <alignment horizontal="left" vertical="center"/>
    </xf>
    <xf numFmtId="14" fontId="15" fillId="0" borderId="33" xfId="0" applyNumberFormat="1" applyFont="1" applyFill="1" applyBorder="1" applyAlignment="1">
      <alignment horizontal="left" vertical="center"/>
    </xf>
    <xf numFmtId="14" fontId="15" fillId="0" borderId="12" xfId="0" applyNumberFormat="1" applyFont="1" applyFill="1" applyBorder="1" applyAlignment="1">
      <alignment horizontal="left" vertical="center"/>
    </xf>
    <xf numFmtId="167" fontId="15" fillId="0" borderId="11" xfId="1" applyNumberFormat="1" applyFont="1" applyBorder="1" applyAlignment="1">
      <alignment horizontal="center" vertical="center" wrapText="1"/>
    </xf>
    <xf numFmtId="0" fontId="11" fillId="0" borderId="37" xfId="0" applyFont="1" applyBorder="1" applyAlignment="1">
      <alignment horizontal="justify" vertical="center" wrapText="1"/>
    </xf>
    <xf numFmtId="0" fontId="3" fillId="0" borderId="37" xfId="0" applyFont="1" applyBorder="1" applyAlignment="1">
      <alignment horizontal="justify" vertical="center" wrapText="1"/>
    </xf>
    <xf numFmtId="167" fontId="11" fillId="0" borderId="37" xfId="1" applyNumberFormat="1" applyFont="1" applyBorder="1" applyAlignment="1">
      <alignment horizontal="center" vertical="center" wrapText="1"/>
    </xf>
    <xf numFmtId="167" fontId="11" fillId="0" borderId="37" xfId="1" applyNumberFormat="1" applyFont="1" applyFill="1" applyBorder="1" applyAlignment="1">
      <alignment horizontal="center" vertical="center" wrapText="1"/>
    </xf>
    <xf numFmtId="167" fontId="11" fillId="0" borderId="0" xfId="1" applyNumberFormat="1" applyFont="1" applyFill="1" applyAlignment="1">
      <alignment horizontal="center" vertical="center" wrapText="1"/>
    </xf>
    <xf numFmtId="167" fontId="11" fillId="0" borderId="48" xfId="1" applyNumberFormat="1" applyFont="1" applyBorder="1" applyAlignment="1">
      <alignment horizontal="center" vertical="center" wrapText="1"/>
    </xf>
    <xf numFmtId="167" fontId="15" fillId="0" borderId="10" xfId="1" applyNumberFormat="1" applyFont="1" applyBorder="1" applyAlignment="1">
      <alignment horizontal="center" vertical="center" wrapText="1"/>
    </xf>
    <xf numFmtId="167" fontId="15" fillId="0" borderId="30" xfId="1" applyNumberFormat="1" applyFont="1" applyBorder="1" applyAlignment="1">
      <alignment horizontal="center" vertical="center" wrapText="1"/>
    </xf>
    <xf numFmtId="167" fontId="17" fillId="0" borderId="10" xfId="1" applyNumberFormat="1" applyFont="1" applyBorder="1" applyAlignment="1">
      <alignment horizontal="center" wrapText="1"/>
    </xf>
    <xf numFmtId="167" fontId="15" fillId="0" borderId="13" xfId="1" applyNumberFormat="1" applyFont="1" applyBorder="1" applyAlignment="1">
      <alignment horizontal="center" vertical="center"/>
    </xf>
    <xf numFmtId="167" fontId="15" fillId="0" borderId="11" xfId="1" applyNumberFormat="1" applyFont="1" applyBorder="1" applyAlignment="1">
      <alignment horizontal="center" vertical="center"/>
    </xf>
    <xf numFmtId="0" fontId="3" fillId="0" borderId="0" xfId="1" quotePrefix="1" applyNumberFormat="1" applyFont="1" applyAlignment="1">
      <alignment horizontal="justify" vertical="center" wrapText="1"/>
    </xf>
    <xf numFmtId="167" fontId="11" fillId="0" borderId="0" xfId="1" applyNumberFormat="1" applyFont="1" applyAlignment="1">
      <alignment horizontal="center" vertical="center" wrapText="1"/>
    </xf>
    <xf numFmtId="167" fontId="11" fillId="0" borderId="10" xfId="1" applyNumberFormat="1" applyFont="1" applyFill="1" applyBorder="1" applyAlignment="1">
      <alignment horizontal="right" vertical="center" wrapText="1"/>
    </xf>
    <xf numFmtId="167" fontId="11" fillId="0" borderId="9" xfId="1" applyNumberFormat="1" applyFont="1" applyFill="1" applyBorder="1" applyAlignment="1">
      <alignment horizontal="right" vertical="center" wrapText="1"/>
    </xf>
    <xf numFmtId="167" fontId="11" fillId="0" borderId="10" xfId="1" applyNumberFormat="1" applyFont="1" applyBorder="1" applyAlignment="1">
      <alignment horizontal="center" vertical="center" wrapText="1"/>
    </xf>
    <xf numFmtId="165" fontId="5" fillId="0" borderId="13" xfId="1" applyNumberFormat="1" applyFont="1" applyFill="1" applyBorder="1" applyAlignment="1">
      <alignment horizontal="right" vertical="center" wrapText="1"/>
    </xf>
    <xf numFmtId="167" fontId="15" fillId="0" borderId="9" xfId="1" applyNumberFormat="1" applyFont="1" applyBorder="1" applyAlignment="1">
      <alignment horizontal="right" vertical="center" wrapText="1"/>
    </xf>
    <xf numFmtId="167" fontId="23" fillId="0" borderId="9" xfId="1" applyNumberFormat="1" applyFont="1" applyFill="1" applyBorder="1" applyAlignment="1">
      <alignment horizontal="center" vertical="center"/>
    </xf>
    <xf numFmtId="165" fontId="15" fillId="0" borderId="13" xfId="1" applyNumberFormat="1" applyFont="1" applyFill="1" applyBorder="1" applyAlignment="1">
      <alignment horizontal="right" vertical="center" wrapText="1"/>
    </xf>
    <xf numFmtId="0" fontId="3" fillId="0" borderId="0" xfId="4" applyFont="1" applyBorder="1" applyProtection="1"/>
    <xf numFmtId="167" fontId="11" fillId="0" borderId="18" xfId="1" applyNumberFormat="1" applyFont="1" applyFill="1" applyBorder="1" applyAlignment="1">
      <alignment horizontal="center" vertical="center"/>
    </xf>
    <xf numFmtId="167" fontId="11" fillId="0" borderId="10" xfId="1" applyNumberFormat="1" applyFont="1" applyFill="1" applyBorder="1" applyAlignment="1">
      <alignment horizontal="center" vertical="center"/>
    </xf>
    <xf numFmtId="167" fontId="11" fillId="0" borderId="19" xfId="1" applyNumberFormat="1" applyFont="1" applyFill="1" applyBorder="1" applyAlignment="1">
      <alignment horizontal="center" vertical="center"/>
    </xf>
    <xf numFmtId="0" fontId="17" fillId="0" borderId="45" xfId="0" applyFont="1" applyFill="1" applyBorder="1" applyAlignment="1">
      <alignment horizontal="center" vertical="center"/>
    </xf>
    <xf numFmtId="169" fontId="11" fillId="0" borderId="17" xfId="0" quotePrefix="1" applyNumberFormat="1" applyFont="1" applyFill="1" applyBorder="1" applyAlignment="1">
      <alignment horizontal="center" vertical="center" wrapText="1"/>
    </xf>
    <xf numFmtId="169" fontId="11" fillId="0" borderId="0" xfId="0" quotePrefix="1" applyNumberFormat="1" applyFont="1" applyFill="1" applyBorder="1" applyAlignment="1">
      <alignment horizontal="center" vertical="center" wrapText="1"/>
    </xf>
    <xf numFmtId="169" fontId="11" fillId="0" borderId="20" xfId="0" quotePrefix="1" applyNumberFormat="1" applyFont="1" applyFill="1" applyBorder="1" applyAlignment="1">
      <alignment horizontal="center" vertical="center" wrapText="1"/>
    </xf>
    <xf numFmtId="167" fontId="15" fillId="0" borderId="0" xfId="1" applyNumberFormat="1" applyFont="1" applyAlignment="1">
      <alignment wrapText="1"/>
    </xf>
    <xf numFmtId="0" fontId="3" fillId="0" borderId="0" xfId="0" applyFont="1" applyAlignment="1">
      <alignment wrapText="1"/>
    </xf>
    <xf numFmtId="167" fontId="17" fillId="0" borderId="0" xfId="1" applyNumberFormat="1" applyFont="1" applyAlignment="1">
      <alignment horizontal="center" wrapText="1"/>
    </xf>
    <xf numFmtId="167" fontId="11" fillId="0" borderId="0" xfId="1" applyNumberFormat="1" applyFont="1" applyAlignment="1">
      <alignment horizontal="left" wrapText="1"/>
    </xf>
    <xf numFmtId="167" fontId="11" fillId="0" borderId="10" xfId="1" applyNumberFormat="1" applyFont="1" applyFill="1" applyBorder="1" applyAlignment="1">
      <alignment horizontal="center" vertical="center" wrapText="1"/>
    </xf>
  </cellXfs>
  <cellStyles count="6">
    <cellStyle name="Comma" xfId="1" builtinId="3"/>
    <cellStyle name="Comma 3" xfId="2"/>
    <cellStyle name="Normal" xfId="0" builtinId="0"/>
    <cellStyle name="Normal_Ban Draff chinh" xfId="3"/>
    <cellStyle name="Normal_Thuyet minh BCTC" xfId="4"/>
    <cellStyle name="Percent" xfId="5" builtinId="5"/>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0</xdr:row>
      <xdr:rowOff>28575</xdr:rowOff>
    </xdr:from>
    <xdr:to>
      <xdr:col>23</xdr:col>
      <xdr:colOff>0</xdr:colOff>
      <xdr:row>1</xdr:row>
      <xdr:rowOff>161925</xdr:rowOff>
    </xdr:to>
    <xdr:sp macro="" textlink="">
      <xdr:nvSpPr>
        <xdr:cNvPr id="2" name="Rounded Rectangle 1"/>
        <xdr:cNvSpPr>
          <a:spLocks noChangeArrowheads="1"/>
        </xdr:cNvSpPr>
      </xdr:nvSpPr>
      <xdr:spPr bwMode="auto">
        <a:xfrm>
          <a:off x="7248525" y="28575"/>
          <a:ext cx="114300" cy="361950"/>
        </a:xfrm>
        <a:prstGeom prst="roundRect">
          <a:avLst>
            <a:gd name="adj" fmla="val 16667"/>
          </a:avLst>
        </a:prstGeom>
        <a:solidFill>
          <a:srgbClr val="996666"/>
        </a:solidFill>
        <a:ln w="9525">
          <a:solidFill>
            <a:srgbClr val="996633"/>
          </a:solidFill>
          <a:round/>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1" i="0" strike="noStrike">
              <a:solidFill>
                <a:srgbClr val="FFFFFF"/>
              </a:solidFill>
              <a:latin typeface="Tahoma"/>
              <a:cs typeface="Tahoma"/>
            </a:rPr>
            <a:t>PL 131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Ho%20Phuc\Working\1%20TND\Thong%20tin%20pho%20bien%20cho%20NV\Working%20FS\Client%20XX%20-%20YYYY%20-%20working%20FS%20-%20updated%20261213%20-%20V17%20-%20CP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B360 - Dieu chinh"/>
      <sheetName val="B370 - SAD"/>
      <sheetName val="B350 - CDPS"/>
      <sheetName val="Index"/>
      <sheetName val="Bang tong hop"/>
      <sheetName val="A510 - PT so bo"/>
      <sheetName val="B420 - PT tong ket"/>
      <sheetName val="A710 - Muc trong yeu"/>
      <sheetName val="BCDKT"/>
      <sheetName val="KQKD"/>
      <sheetName val="LCTT - GT"/>
      <sheetName val="LCTT - TT"/>
      <sheetName val="Help_Share"/>
      <sheetName val="Co phieu"/>
      <sheetName val="Thuyet minh"/>
      <sheetName val="TSCD"/>
      <sheetName val="Vay"/>
      <sheetName val="Von"/>
      <sheetName val="Dau tu NH"/>
      <sheetName val="Dau tu DH"/>
      <sheetName val="LTTM"/>
      <sheetName val="Noi bo"/>
      <sheetName val="Thue"/>
      <sheetName val="Blank 1"/>
      <sheetName val="Blank 2"/>
      <sheetName val="Blank 3"/>
    </sheetNames>
    <sheetDataSet>
      <sheetData sheetId="0" refreshError="1">
        <row r="99">
          <cell r="A99" t="str">
            <v/>
          </cell>
        </row>
        <row r="104">
          <cell r="A104"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58"/>
  <sheetViews>
    <sheetView topLeftCell="A31" workbookViewId="0">
      <selection activeCell="G50" sqref="G50"/>
    </sheetView>
  </sheetViews>
  <sheetFormatPr defaultRowHeight="17.25" customHeight="1"/>
  <cols>
    <col min="1" max="1" width="55" style="231" customWidth="1"/>
    <col min="2" max="2" width="7.28515625" style="231" customWidth="1"/>
    <col min="3" max="3" width="7.5703125" style="231" customWidth="1"/>
    <col min="4" max="7" width="16.140625" style="231" customWidth="1"/>
    <col min="8" max="8" width="12.85546875" style="231" bestFit="1" customWidth="1"/>
    <col min="9" max="9" width="17.140625" style="231" bestFit="1" customWidth="1"/>
    <col min="10" max="10" width="13.85546875" style="231" bestFit="1" customWidth="1"/>
    <col min="11" max="16384" width="9.140625" style="231"/>
  </cols>
  <sheetData>
    <row r="1" spans="1:9" ht="17.25" customHeight="1">
      <c r="A1" s="26" t="s">
        <v>7</v>
      </c>
      <c r="B1" s="26"/>
      <c r="C1" s="11"/>
      <c r="D1" s="2"/>
      <c r="E1" s="2"/>
    </row>
    <row r="2" spans="1:9" ht="17.25" customHeight="1">
      <c r="A2" s="26" t="s">
        <v>550</v>
      </c>
      <c r="B2" s="11"/>
      <c r="C2" s="11"/>
      <c r="D2" s="2"/>
      <c r="E2" s="2"/>
    </row>
    <row r="3" spans="1:9" ht="17.25" customHeight="1">
      <c r="A3" s="1"/>
      <c r="B3" s="11"/>
      <c r="C3" s="11"/>
      <c r="D3" s="2"/>
      <c r="E3" s="2"/>
    </row>
    <row r="4" spans="1:9" ht="24" customHeight="1">
      <c r="A4" s="438" t="s">
        <v>548</v>
      </c>
      <c r="B4" s="438"/>
      <c r="C4" s="438"/>
      <c r="D4" s="438"/>
      <c r="E4" s="438"/>
      <c r="F4" s="438"/>
      <c r="G4" s="438"/>
    </row>
    <row r="5" spans="1:9" ht="25.5" customHeight="1">
      <c r="A5" s="439" t="s">
        <v>631</v>
      </c>
      <c r="B5" s="439"/>
      <c r="C5" s="439"/>
      <c r="D5" s="439"/>
      <c r="E5" s="439"/>
      <c r="F5" s="439"/>
      <c r="G5" s="439"/>
    </row>
    <row r="6" spans="1:9" ht="17.25" customHeight="1">
      <c r="A6" s="232"/>
      <c r="B6" s="232"/>
      <c r="C6" s="233"/>
      <c r="D6" s="232"/>
      <c r="G6" s="234" t="s">
        <v>572</v>
      </c>
    </row>
    <row r="7" spans="1:9" s="1" customFormat="1" ht="30" customHeight="1">
      <c r="A7" s="235" t="s">
        <v>288</v>
      </c>
      <c r="B7" s="235" t="s">
        <v>31</v>
      </c>
      <c r="C7" s="235" t="s">
        <v>366</v>
      </c>
      <c r="D7" s="235" t="s">
        <v>633</v>
      </c>
      <c r="E7" s="236" t="s">
        <v>634</v>
      </c>
      <c r="F7" s="235" t="s">
        <v>229</v>
      </c>
      <c r="G7" s="235" t="s">
        <v>230</v>
      </c>
    </row>
    <row r="8" spans="1:9" s="1" customFormat="1" ht="17.25" customHeight="1">
      <c r="A8" s="237" t="s">
        <v>573</v>
      </c>
      <c r="B8" s="238"/>
      <c r="C8" s="239"/>
      <c r="D8" s="350"/>
      <c r="E8" s="350"/>
      <c r="F8" s="351">
        <v>0</v>
      </c>
      <c r="G8" s="352">
        <v>0</v>
      </c>
    </row>
    <row r="9" spans="1:9" s="254" customFormat="1" ht="17.25" customHeight="1">
      <c r="A9" s="240" t="s">
        <v>574</v>
      </c>
      <c r="B9" s="241" t="s">
        <v>372</v>
      </c>
      <c r="C9" s="247"/>
      <c r="D9" s="353">
        <f>KQKD!D31</f>
        <v>287572779</v>
      </c>
      <c r="E9" s="353">
        <v>-2357737997</v>
      </c>
      <c r="F9" s="354">
        <f>843685773-2085960</f>
        <v>841599813</v>
      </c>
      <c r="G9" s="355">
        <v>4527693797</v>
      </c>
      <c r="I9" s="427"/>
    </row>
    <row r="10" spans="1:9" s="1" customFormat="1" ht="17.25" customHeight="1">
      <c r="A10" s="240" t="s">
        <v>575</v>
      </c>
      <c r="B10" s="243"/>
      <c r="C10" s="242"/>
      <c r="D10" s="216"/>
      <c r="E10" s="216"/>
      <c r="F10" s="356">
        <v>0</v>
      </c>
      <c r="G10" s="357"/>
      <c r="I10" s="427"/>
    </row>
    <row r="11" spans="1:9" s="1" customFormat="1" ht="17.25" customHeight="1">
      <c r="A11" s="244" t="s">
        <v>576</v>
      </c>
      <c r="B11" s="245" t="s">
        <v>373</v>
      </c>
      <c r="C11" s="246"/>
      <c r="D11" s="216">
        <f>CDKT!E37-CDKT!D37+CDKT!E41-CDKT!D41</f>
        <v>667563337</v>
      </c>
      <c r="E11" s="216">
        <v>223399170</v>
      </c>
      <c r="F11" s="356">
        <f>667563337+2085960</f>
        <v>669649297</v>
      </c>
      <c r="G11" s="358">
        <v>857043311</v>
      </c>
      <c r="I11" s="427"/>
    </row>
    <row r="12" spans="1:9" s="1" customFormat="1" ht="17.25" customHeight="1">
      <c r="A12" s="244" t="s">
        <v>577</v>
      </c>
      <c r="B12" s="245" t="s">
        <v>374</v>
      </c>
      <c r="C12" s="246"/>
      <c r="D12" s="216"/>
      <c r="E12" s="216">
        <v>0</v>
      </c>
      <c r="F12" s="356">
        <v>0</v>
      </c>
      <c r="G12" s="358"/>
      <c r="I12" s="427"/>
    </row>
    <row r="13" spans="1:9" s="1" customFormat="1" ht="17.25" customHeight="1">
      <c r="A13" s="244" t="s">
        <v>578</v>
      </c>
      <c r="B13" s="245" t="s">
        <v>375</v>
      </c>
      <c r="C13" s="246"/>
      <c r="D13" s="216"/>
      <c r="E13" s="216">
        <v>0</v>
      </c>
      <c r="F13" s="356">
        <v>0</v>
      </c>
      <c r="G13" s="358"/>
      <c r="I13" s="427"/>
    </row>
    <row r="14" spans="1:9" s="1" customFormat="1" ht="17.25" customHeight="1">
      <c r="A14" s="244" t="s">
        <v>579</v>
      </c>
      <c r="B14" s="245" t="s">
        <v>376</v>
      </c>
      <c r="C14" s="246"/>
      <c r="D14" s="216">
        <v>-285376747</v>
      </c>
      <c r="E14" s="216">
        <v>-468342396</v>
      </c>
      <c r="F14" s="356">
        <v>-1085509366</v>
      </c>
      <c r="G14" s="358">
        <v>2601420324</v>
      </c>
      <c r="I14" s="427"/>
    </row>
    <row r="15" spans="1:9" s="1" customFormat="1" ht="17.25" customHeight="1">
      <c r="A15" s="244" t="s">
        <v>580</v>
      </c>
      <c r="B15" s="245" t="s">
        <v>377</v>
      </c>
      <c r="C15" s="246" t="str">
        <f>'[1]Huong dan'!A99</f>
        <v/>
      </c>
      <c r="D15" s="216"/>
      <c r="E15" s="216">
        <v>0</v>
      </c>
      <c r="F15" s="356">
        <v>0</v>
      </c>
      <c r="G15" s="358"/>
      <c r="I15" s="427"/>
    </row>
    <row r="16" spans="1:9" s="1" customFormat="1" ht="17.25" customHeight="1">
      <c r="A16" s="244" t="s">
        <v>581</v>
      </c>
      <c r="B16" s="245"/>
      <c r="C16" s="246"/>
      <c r="D16" s="216"/>
      <c r="E16" s="216">
        <v>0</v>
      </c>
      <c r="F16" s="356">
        <v>0</v>
      </c>
      <c r="G16" s="358"/>
      <c r="I16" s="427"/>
    </row>
    <row r="17" spans="1:9" s="18" customFormat="1" ht="17.25" customHeight="1">
      <c r="A17" s="240" t="s">
        <v>582</v>
      </c>
      <c r="B17" s="241" t="s">
        <v>378</v>
      </c>
      <c r="C17" s="247"/>
      <c r="D17" s="353">
        <f>SUM(D9:D16)</f>
        <v>669759369</v>
      </c>
      <c r="E17" s="353">
        <v>-2602681223</v>
      </c>
      <c r="F17" s="354">
        <v>425739744</v>
      </c>
      <c r="G17" s="355">
        <v>7986157432</v>
      </c>
      <c r="I17" s="427"/>
    </row>
    <row r="18" spans="1:9" s="1" customFormat="1" ht="17.25" customHeight="1">
      <c r="A18" s="244" t="s">
        <v>583</v>
      </c>
      <c r="B18" s="245" t="s">
        <v>379</v>
      </c>
      <c r="C18" s="246"/>
      <c r="D18" s="216">
        <f>CDKT!E13-CDKT!D13+CDKT!E26-CDKT!D26+CDKT!E27-CDKT!D27+CDKT!E25-CDKT!D25</f>
        <v>76718928</v>
      </c>
      <c r="E18" s="216">
        <v>14796196448</v>
      </c>
      <c r="F18" s="356">
        <v>76718928</v>
      </c>
      <c r="G18" s="358">
        <v>183028033382</v>
      </c>
      <c r="I18" s="427"/>
    </row>
    <row r="19" spans="1:9" s="1" customFormat="1" ht="17.25" customHeight="1">
      <c r="A19" s="244" t="s">
        <v>584</v>
      </c>
      <c r="B19" s="243">
        <v>10</v>
      </c>
      <c r="C19" s="246"/>
      <c r="D19" s="216"/>
      <c r="E19" s="216">
        <v>0</v>
      </c>
      <c r="F19" s="356">
        <v>0</v>
      </c>
      <c r="G19" s="358"/>
      <c r="I19" s="427"/>
    </row>
    <row r="20" spans="1:9" s="1" customFormat="1" ht="30.75" customHeight="1">
      <c r="A20" s="244" t="s">
        <v>585</v>
      </c>
      <c r="B20" s="243">
        <v>11</v>
      </c>
      <c r="C20" s="246"/>
      <c r="D20" s="216">
        <f>CDKT!D59-CDKT!E59-26721659</f>
        <v>31558911069</v>
      </c>
      <c r="E20" s="216">
        <v>8694211795</v>
      </c>
      <c r="F20" s="356">
        <v>32502033148</v>
      </c>
      <c r="G20" s="358">
        <v>-35058204522</v>
      </c>
      <c r="I20" s="427"/>
    </row>
    <row r="21" spans="1:9" s="1" customFormat="1" ht="17.25" customHeight="1">
      <c r="A21" s="244" t="s">
        <v>586</v>
      </c>
      <c r="B21" s="243">
        <v>12</v>
      </c>
      <c r="C21" s="246"/>
      <c r="D21" s="216">
        <f>CDKT!E24-CDKT!D24+CDKT!E52-CDKT!D52</f>
        <v>729949887</v>
      </c>
      <c r="E21" s="216">
        <v>-651628800</v>
      </c>
      <c r="F21" s="356">
        <v>729949887</v>
      </c>
      <c r="G21" s="358">
        <v>-684933787</v>
      </c>
      <c r="I21" s="427"/>
    </row>
    <row r="22" spans="1:9" s="1" customFormat="1" ht="17.25" customHeight="1">
      <c r="A22" s="244" t="s">
        <v>587</v>
      </c>
      <c r="B22" s="243">
        <v>13</v>
      </c>
      <c r="C22" s="246"/>
      <c r="D22" s="216"/>
      <c r="E22" s="216">
        <v>0</v>
      </c>
      <c r="F22" s="356">
        <v>0</v>
      </c>
      <c r="G22" s="358"/>
      <c r="I22" s="427"/>
    </row>
    <row r="23" spans="1:9" s="1" customFormat="1" ht="17.25" customHeight="1">
      <c r="A23" s="244" t="s">
        <v>588</v>
      </c>
      <c r="B23" s="243">
        <v>14</v>
      </c>
      <c r="C23" s="246" t="str">
        <f>'[1]Huong dan'!A104</f>
        <v/>
      </c>
      <c r="D23" s="216"/>
      <c r="E23" s="216"/>
      <c r="F23" s="356">
        <v>-943122079</v>
      </c>
      <c r="G23" s="358">
        <v>-479354679</v>
      </c>
      <c r="I23" s="427"/>
    </row>
    <row r="24" spans="1:9" s="1" customFormat="1" ht="17.25" customHeight="1">
      <c r="A24" s="244" t="s">
        <v>589</v>
      </c>
      <c r="B24" s="243">
        <v>15</v>
      </c>
      <c r="C24" s="246"/>
      <c r="D24" s="216"/>
      <c r="E24" s="216">
        <v>0</v>
      </c>
      <c r="F24" s="356">
        <v>0</v>
      </c>
      <c r="G24" s="358">
        <v>30004182812</v>
      </c>
      <c r="I24" s="427"/>
    </row>
    <row r="25" spans="1:9" s="1" customFormat="1" ht="17.25" customHeight="1">
      <c r="A25" s="244" t="s">
        <v>590</v>
      </c>
      <c r="B25" s="243">
        <v>16</v>
      </c>
      <c r="C25" s="246"/>
      <c r="D25" s="216"/>
      <c r="E25" s="216">
        <v>0</v>
      </c>
      <c r="F25" s="356">
        <v>-148341112</v>
      </c>
      <c r="G25" s="358">
        <v>-3930133097</v>
      </c>
      <c r="I25" s="427"/>
    </row>
    <row r="26" spans="1:9" s="1" customFormat="1" ht="17.25" customHeight="1">
      <c r="A26" s="240" t="s">
        <v>549</v>
      </c>
      <c r="B26" s="247">
        <v>20</v>
      </c>
      <c r="C26" s="242"/>
      <c r="D26" s="353">
        <f>SUM(D17:D25)</f>
        <v>33035339253</v>
      </c>
      <c r="E26" s="353">
        <v>20236098220</v>
      </c>
      <c r="F26" s="353">
        <v>32642978516</v>
      </c>
      <c r="G26" s="353">
        <v>180865747541</v>
      </c>
      <c r="I26" s="427"/>
    </row>
    <row r="27" spans="1:9" s="1" customFormat="1" ht="17.25" customHeight="1">
      <c r="A27" s="248" t="s">
        <v>591</v>
      </c>
      <c r="B27" s="243"/>
      <c r="C27" s="242"/>
      <c r="D27" s="216"/>
      <c r="E27" s="216"/>
      <c r="F27" s="356">
        <v>0</v>
      </c>
      <c r="G27" s="357"/>
      <c r="I27" s="427"/>
    </row>
    <row r="28" spans="1:9" s="1" customFormat="1" ht="17.25" customHeight="1">
      <c r="A28" s="244" t="s">
        <v>592</v>
      </c>
      <c r="B28" s="243">
        <v>21</v>
      </c>
      <c r="C28" s="246"/>
      <c r="D28" s="216"/>
      <c r="E28" s="216">
        <v>0</v>
      </c>
      <c r="F28" s="356">
        <v>0</v>
      </c>
      <c r="G28" s="358"/>
      <c r="I28" s="427"/>
    </row>
    <row r="29" spans="1:9" s="1" customFormat="1" ht="17.25" customHeight="1">
      <c r="A29" s="244" t="s">
        <v>593</v>
      </c>
      <c r="B29" s="243">
        <v>22</v>
      </c>
      <c r="C29" s="246"/>
      <c r="D29" s="216"/>
      <c r="E29" s="216">
        <v>0</v>
      </c>
      <c r="F29" s="356">
        <v>0</v>
      </c>
      <c r="G29" s="358"/>
      <c r="I29" s="427"/>
    </row>
    <row r="30" spans="1:9" s="1" customFormat="1" ht="17.25" customHeight="1">
      <c r="A30" s="244" t="s">
        <v>594</v>
      </c>
      <c r="B30" s="243">
        <v>23</v>
      </c>
      <c r="C30" s="246"/>
      <c r="D30" s="216"/>
      <c r="E30" s="216">
        <v>0</v>
      </c>
      <c r="F30" s="356">
        <v>0</v>
      </c>
      <c r="G30" s="358">
        <v>-524556000000</v>
      </c>
      <c r="I30" s="427"/>
    </row>
    <row r="31" spans="1:9" s="1" customFormat="1" ht="17.25" customHeight="1">
      <c r="A31" s="244" t="s">
        <v>595</v>
      </c>
      <c r="B31" s="243">
        <v>24</v>
      </c>
      <c r="C31" s="246"/>
      <c r="D31" s="216"/>
      <c r="E31" s="216">
        <v>0</v>
      </c>
      <c r="F31" s="356">
        <v>0</v>
      </c>
      <c r="G31" s="358">
        <v>379556000000</v>
      </c>
      <c r="I31" s="427"/>
    </row>
    <row r="32" spans="1:9" s="1" customFormat="1" ht="17.25" customHeight="1">
      <c r="A32" s="244" t="s">
        <v>596</v>
      </c>
      <c r="B32" s="243">
        <v>25</v>
      </c>
      <c r="C32" s="246"/>
      <c r="D32" s="216"/>
      <c r="E32" s="216">
        <v>0</v>
      </c>
      <c r="F32" s="356">
        <v>-29383000000</v>
      </c>
      <c r="G32" s="358"/>
      <c r="I32" s="427"/>
    </row>
    <row r="33" spans="1:10" s="1" customFormat="1" ht="17.25" customHeight="1">
      <c r="A33" s="244" t="s">
        <v>597</v>
      </c>
      <c r="B33" s="243">
        <v>26</v>
      </c>
      <c r="C33" s="246"/>
      <c r="D33" s="216"/>
      <c r="E33" s="216">
        <v>0</v>
      </c>
      <c r="F33" s="356">
        <v>0</v>
      </c>
      <c r="G33" s="358"/>
      <c r="I33" s="427"/>
    </row>
    <row r="34" spans="1:10" s="1" customFormat="1" ht="17.25" customHeight="1">
      <c r="A34" s="244" t="s">
        <v>598</v>
      </c>
      <c r="B34" s="243">
        <v>27</v>
      </c>
      <c r="C34" s="246"/>
      <c r="D34" s="216">
        <v>285376747</v>
      </c>
      <c r="E34" s="216">
        <v>-468242396</v>
      </c>
      <c r="F34" s="356">
        <v>1085509366</v>
      </c>
      <c r="G34" s="358"/>
      <c r="I34" s="427"/>
    </row>
    <row r="35" spans="1:10" s="1" customFormat="1" ht="17.25" customHeight="1">
      <c r="A35" s="244" t="s">
        <v>581</v>
      </c>
      <c r="B35" s="243"/>
      <c r="C35" s="246"/>
      <c r="D35" s="216"/>
      <c r="E35" s="216">
        <v>0</v>
      </c>
      <c r="F35" s="356">
        <v>0</v>
      </c>
      <c r="G35" s="358"/>
      <c r="I35" s="427"/>
    </row>
    <row r="36" spans="1:10" s="1" customFormat="1" ht="17.25" customHeight="1">
      <c r="A36" s="240" t="s">
        <v>0</v>
      </c>
      <c r="B36" s="247">
        <v>30</v>
      </c>
      <c r="C36" s="242"/>
      <c r="D36" s="353">
        <f>SUM(D28:D35)</f>
        <v>285376747</v>
      </c>
      <c r="E36" s="359">
        <v>-468242396</v>
      </c>
      <c r="F36" s="353">
        <v>-28297490634</v>
      </c>
      <c r="G36" s="353">
        <v>-145000000000</v>
      </c>
      <c r="I36" s="427"/>
    </row>
    <row r="37" spans="1:10" s="1" customFormat="1" ht="17.25" customHeight="1">
      <c r="A37" s="248" t="s">
        <v>599</v>
      </c>
      <c r="B37" s="249"/>
      <c r="C37" s="242"/>
      <c r="D37" s="359"/>
      <c r="F37" s="356">
        <v>0</v>
      </c>
      <c r="G37" s="357"/>
      <c r="I37" s="427"/>
    </row>
    <row r="38" spans="1:10" s="1" customFormat="1" ht="18" customHeight="1">
      <c r="A38" s="244" t="s">
        <v>600</v>
      </c>
      <c r="B38" s="243">
        <v>31</v>
      </c>
      <c r="C38" s="246"/>
      <c r="D38" s="216"/>
      <c r="E38" s="216"/>
      <c r="F38" s="356">
        <v>0</v>
      </c>
      <c r="G38" s="358"/>
      <c r="I38" s="427"/>
    </row>
    <row r="39" spans="1:10" s="1" customFormat="1" ht="28.5" customHeight="1">
      <c r="A39" s="244" t="s">
        <v>601</v>
      </c>
      <c r="B39" s="243">
        <v>32</v>
      </c>
      <c r="C39" s="246"/>
      <c r="D39" s="216"/>
      <c r="E39" s="216"/>
      <c r="F39" s="356">
        <v>0</v>
      </c>
      <c r="G39" s="358"/>
      <c r="I39" s="427"/>
    </row>
    <row r="40" spans="1:10" s="1" customFormat="1" ht="17.25" customHeight="1">
      <c r="A40" s="244" t="s">
        <v>602</v>
      </c>
      <c r="B40" s="243">
        <v>33</v>
      </c>
      <c r="C40" s="246"/>
      <c r="D40" s="216"/>
      <c r="E40" s="216">
        <v>0</v>
      </c>
      <c r="F40" s="356">
        <v>0</v>
      </c>
      <c r="G40" s="358"/>
      <c r="I40" s="427"/>
    </row>
    <row r="41" spans="1:10" s="1" customFormat="1" ht="17.25" customHeight="1">
      <c r="A41" s="244" t="s">
        <v>603</v>
      </c>
      <c r="B41" s="243">
        <v>34</v>
      </c>
      <c r="C41" s="246"/>
      <c r="D41" s="216"/>
      <c r="E41" s="216">
        <v>0</v>
      </c>
      <c r="F41" s="356">
        <v>0</v>
      </c>
      <c r="G41" s="358"/>
      <c r="I41" s="427"/>
    </row>
    <row r="42" spans="1:10" s="1" customFormat="1" ht="17.25" customHeight="1">
      <c r="A42" s="244" t="s">
        <v>604</v>
      </c>
      <c r="B42" s="243">
        <v>35</v>
      </c>
      <c r="C42" s="246"/>
      <c r="D42" s="216"/>
      <c r="E42" s="216">
        <v>0</v>
      </c>
      <c r="F42" s="356">
        <v>0</v>
      </c>
      <c r="G42" s="358"/>
      <c r="I42" s="427"/>
    </row>
    <row r="43" spans="1:10" s="1" customFormat="1" ht="17.25" customHeight="1">
      <c r="A43" s="244" t="s">
        <v>605</v>
      </c>
      <c r="B43" s="243">
        <v>36</v>
      </c>
      <c r="C43" s="246"/>
      <c r="D43" s="216"/>
      <c r="E43" s="216">
        <v>0</v>
      </c>
      <c r="F43" s="356">
        <v>0</v>
      </c>
      <c r="G43" s="358">
        <v>-40651232852</v>
      </c>
      <c r="I43" s="427"/>
    </row>
    <row r="44" spans="1:10" s="1" customFormat="1" ht="17.25" customHeight="1">
      <c r="A44" s="244" t="s">
        <v>581</v>
      </c>
      <c r="B44" s="243"/>
      <c r="C44" s="246"/>
      <c r="D44" s="216"/>
      <c r="E44" s="216">
        <v>0</v>
      </c>
      <c r="F44" s="356">
        <v>0</v>
      </c>
      <c r="G44" s="358"/>
      <c r="I44" s="427"/>
    </row>
    <row r="45" spans="1:10" s="1" customFormat="1" ht="17.25" customHeight="1">
      <c r="A45" s="240" t="s">
        <v>1</v>
      </c>
      <c r="B45" s="247">
        <v>40</v>
      </c>
      <c r="C45" s="242"/>
      <c r="D45" s="353">
        <f>SUM(D38:D44)</f>
        <v>0</v>
      </c>
      <c r="E45" s="353">
        <v>0</v>
      </c>
      <c r="F45" s="360">
        <v>0</v>
      </c>
      <c r="G45" s="358">
        <v>-40651232852</v>
      </c>
      <c r="I45" s="427"/>
    </row>
    <row r="46" spans="1:10" s="1" customFormat="1" ht="17.25" customHeight="1">
      <c r="A46" s="248" t="s">
        <v>606</v>
      </c>
      <c r="B46" s="247">
        <v>50</v>
      </c>
      <c r="C46" s="242"/>
      <c r="D46" s="359">
        <f>D26+D36+D45</f>
        <v>33320716000</v>
      </c>
      <c r="E46" s="359">
        <v>19767855824</v>
      </c>
      <c r="F46" s="360">
        <f>F36+F26</f>
        <v>4345487882</v>
      </c>
      <c r="G46" s="357">
        <v>-4785485311</v>
      </c>
      <c r="I46" s="427"/>
    </row>
    <row r="47" spans="1:10" s="1" customFormat="1" ht="17.25" customHeight="1">
      <c r="A47" s="248" t="s">
        <v>2</v>
      </c>
      <c r="B47" s="247">
        <v>60</v>
      </c>
      <c r="C47" s="242" t="s">
        <v>371</v>
      </c>
      <c r="D47" s="359">
        <v>148716826067</v>
      </c>
      <c r="E47" s="361">
        <v>148589389253.66</v>
      </c>
      <c r="F47" s="360">
        <v>168327245078</v>
      </c>
      <c r="G47" s="357">
        <v>28112730389</v>
      </c>
      <c r="I47" s="427"/>
      <c r="J47" s="428"/>
    </row>
    <row r="48" spans="1:10" s="1" customFormat="1" ht="17.25" customHeight="1">
      <c r="A48" s="244" t="s">
        <v>607</v>
      </c>
      <c r="B48" s="243">
        <v>61</v>
      </c>
      <c r="C48" s="246"/>
      <c r="D48" s="216"/>
      <c r="E48" s="216">
        <v>0</v>
      </c>
      <c r="F48" s="356">
        <v>0</v>
      </c>
      <c r="G48" s="358"/>
      <c r="I48" s="427">
        <f>E48+G48</f>
        <v>0</v>
      </c>
    </row>
    <row r="49" spans="1:9" s="1" customFormat="1" ht="17.25" customHeight="1">
      <c r="A49" s="244" t="s">
        <v>537</v>
      </c>
      <c r="B49" s="243"/>
      <c r="C49" s="246"/>
      <c r="D49" s="216"/>
      <c r="E49" s="216">
        <v>0</v>
      </c>
      <c r="F49" s="356"/>
      <c r="G49" s="358"/>
      <c r="I49" s="427">
        <f>E49+G49</f>
        <v>0</v>
      </c>
    </row>
    <row r="50" spans="1:9" s="1" customFormat="1" ht="17.25" customHeight="1">
      <c r="A50" s="250" t="s">
        <v>608</v>
      </c>
      <c r="B50" s="251">
        <v>70</v>
      </c>
      <c r="C50" s="252" t="s">
        <v>371</v>
      </c>
      <c r="D50" s="362">
        <f>SUM(D46:D49)</f>
        <v>182037542067</v>
      </c>
      <c r="E50" s="362">
        <v>168357245077.66</v>
      </c>
      <c r="F50" s="362">
        <f>SUM(F46:F49)</f>
        <v>172672732960</v>
      </c>
      <c r="G50" s="363">
        <v>23327245078</v>
      </c>
      <c r="I50" s="427"/>
    </row>
    <row r="51" spans="1:9" ht="11.25" customHeight="1"/>
    <row r="52" spans="1:9" ht="17.25" customHeight="1">
      <c r="A52" s="1"/>
      <c r="B52" s="1"/>
      <c r="C52" s="2"/>
      <c r="F52" s="442" t="s">
        <v>632</v>
      </c>
      <c r="G52" s="442"/>
    </row>
    <row r="53" spans="1:9" ht="20.25" customHeight="1">
      <c r="A53" s="231" t="s">
        <v>626</v>
      </c>
      <c r="B53" s="224"/>
      <c r="C53" s="11" t="s">
        <v>3</v>
      </c>
      <c r="F53" s="440" t="s">
        <v>4</v>
      </c>
      <c r="G53" s="440"/>
    </row>
    <row r="54" spans="1:9" ht="17.25" customHeight="1">
      <c r="B54" s="224"/>
      <c r="C54" s="222"/>
      <c r="E54" s="224"/>
      <c r="F54" s="2"/>
    </row>
    <row r="55" spans="1:9" ht="17.25" customHeight="1">
      <c r="B55" s="224"/>
      <c r="C55" s="222"/>
      <c r="E55" s="224"/>
      <c r="F55" s="2"/>
    </row>
    <row r="56" spans="1:9" ht="17.25" customHeight="1">
      <c r="B56" s="224"/>
      <c r="C56" s="222"/>
      <c r="E56" s="224"/>
      <c r="F56" s="2"/>
    </row>
    <row r="57" spans="1:9" ht="17.25" customHeight="1">
      <c r="A57" s="19" t="s">
        <v>627</v>
      </c>
      <c r="B57" s="228"/>
      <c r="C57" s="379" t="s">
        <v>5</v>
      </c>
      <c r="D57" s="19"/>
      <c r="E57" s="19"/>
      <c r="F57" s="441" t="s">
        <v>6</v>
      </c>
      <c r="G57" s="441"/>
    </row>
    <row r="58" spans="1:9" ht="17.25" customHeight="1">
      <c r="C58" s="19"/>
      <c r="D58" s="19"/>
      <c r="E58" s="19"/>
      <c r="F58" s="19"/>
    </row>
  </sheetData>
  <mergeCells count="5">
    <mergeCell ref="A4:G4"/>
    <mergeCell ref="A5:G5"/>
    <mergeCell ref="F53:G53"/>
    <mergeCell ref="F57:G57"/>
    <mergeCell ref="F52:G52"/>
  </mergeCells>
  <conditionalFormatting sqref="D2:E2">
    <cfRule type="cellIs" dxfId="0" priority="1" stopIfTrue="1" operator="equal">
      <formula>0</formula>
    </cfRule>
  </conditionalFormatting>
  <dataValidations count="3">
    <dataValidation type="whole" operator="lessThanOrEqual" allowBlank="1" showInputMessage="1" showErrorMessage="1" sqref="G46 G36 F9:F49">
      <formula1>1000000000000000</formula1>
    </dataValidation>
    <dataValidation type="decimal" operator="lessThanOrEqual" allowBlank="1" showInputMessage="1" showErrorMessage="1" prompt="Nhập số âm" sqref="E41:E43 E39 E25 E22:E23 E28 E30 E32">
      <formula1>0</formula1>
    </dataValidation>
    <dataValidation type="decimal" operator="greaterThanOrEqual" allowBlank="1" showInputMessage="1" showErrorMessage="1" prompt="Nhập số dương" sqref="E40 E38 E24 E29 E31 E33:E34">
      <formula1>0</formula1>
    </dataValidation>
  </dataValidations>
  <pageMargins left="0.37" right="0.25" top="0.83" bottom="0.53"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G64"/>
  <sheetViews>
    <sheetView tabSelected="1" topLeftCell="A4" workbookViewId="0">
      <selection activeCell="F25" sqref="F25"/>
    </sheetView>
  </sheetViews>
  <sheetFormatPr defaultRowHeight="12.75"/>
  <cols>
    <col min="1" max="1" width="4" style="11" customWidth="1"/>
    <col min="2" max="2" width="44.7109375" style="1" customWidth="1"/>
    <col min="3" max="3" width="8.140625" style="1" hidden="1" customWidth="1"/>
    <col min="4" max="4" width="12.28515625" style="211" customWidth="1"/>
    <col min="5" max="5" width="12.7109375" style="211" customWidth="1"/>
    <col min="6" max="6" width="15.42578125" style="202" customWidth="1"/>
    <col min="7" max="7" width="16.85546875" style="212" customWidth="1"/>
    <col min="8" max="8" width="16.85546875" customWidth="1"/>
  </cols>
  <sheetData>
    <row r="1" spans="1:7" s="1" customFormat="1" ht="18.75" customHeight="1">
      <c r="A1" s="443" t="s">
        <v>651</v>
      </c>
      <c r="B1" s="443"/>
      <c r="C1" s="443"/>
      <c r="D1" s="443"/>
      <c r="E1" s="364"/>
      <c r="F1" s="304"/>
      <c r="G1" s="437"/>
    </row>
    <row r="2" spans="1:7" s="1" customFormat="1" ht="18.75" customHeight="1">
      <c r="A2" s="443" t="s">
        <v>652</v>
      </c>
      <c r="B2" s="443"/>
      <c r="C2" s="443"/>
      <c r="D2" s="364"/>
      <c r="E2" s="364"/>
      <c r="F2" s="304"/>
      <c r="G2" s="437"/>
    </row>
    <row r="3" spans="1:7" s="1" customFormat="1">
      <c r="A3" s="11"/>
      <c r="D3" s="364"/>
      <c r="E3" s="364"/>
      <c r="F3" s="304"/>
      <c r="G3" s="437"/>
    </row>
    <row r="4" spans="1:7" s="1" customFormat="1" ht="19.5" customHeight="1">
      <c r="A4" s="438" t="s">
        <v>653</v>
      </c>
      <c r="B4" s="438"/>
      <c r="C4" s="438"/>
      <c r="D4" s="438"/>
      <c r="E4" s="438"/>
      <c r="F4" s="438"/>
      <c r="G4" s="438"/>
    </row>
    <row r="5" spans="1:7" ht="24.75" customHeight="1">
      <c r="A5" s="439" t="s">
        <v>631</v>
      </c>
      <c r="B5" s="439"/>
      <c r="C5" s="439"/>
      <c r="D5" s="439"/>
      <c r="E5" s="439"/>
      <c r="F5" s="439"/>
      <c r="G5" s="439"/>
    </row>
    <row r="7" spans="1:7" s="1" customFormat="1" ht="32.1" customHeight="1">
      <c r="A7" s="35" t="s">
        <v>391</v>
      </c>
      <c r="B7" s="35" t="s">
        <v>313</v>
      </c>
      <c r="C7" s="35" t="s">
        <v>30</v>
      </c>
      <c r="D7" s="365" t="s">
        <v>633</v>
      </c>
      <c r="E7" s="365" t="s">
        <v>634</v>
      </c>
      <c r="F7" s="365" t="s">
        <v>229</v>
      </c>
      <c r="G7" s="365" t="s">
        <v>230</v>
      </c>
    </row>
    <row r="8" spans="1:7" s="1" customFormat="1" ht="18" customHeight="1">
      <c r="A8" s="12" t="s">
        <v>372</v>
      </c>
      <c r="B8" s="20" t="s">
        <v>392</v>
      </c>
      <c r="C8" s="3" t="s">
        <v>371</v>
      </c>
      <c r="D8" s="217">
        <v>3576286599</v>
      </c>
      <c r="E8" s="217">
        <v>2754056993</v>
      </c>
      <c r="F8" s="217">
        <v>7374433374</v>
      </c>
      <c r="G8" s="217">
        <v>8965869219</v>
      </c>
    </row>
    <row r="9" spans="1:7" s="1" customFormat="1" ht="18" customHeight="1">
      <c r="A9" s="13" t="s">
        <v>371</v>
      </c>
      <c r="B9" s="21" t="s">
        <v>8</v>
      </c>
      <c r="C9" s="5" t="s">
        <v>371</v>
      </c>
      <c r="D9" s="216">
        <v>0</v>
      </c>
      <c r="E9" s="216">
        <v>0</v>
      </c>
      <c r="F9" s="216">
        <v>0</v>
      </c>
      <c r="G9" s="216">
        <v>0</v>
      </c>
    </row>
    <row r="10" spans="1:7" s="1" customFormat="1" ht="18" customHeight="1">
      <c r="A10" s="14" t="s">
        <v>393</v>
      </c>
      <c r="B10" s="22" t="s">
        <v>9</v>
      </c>
      <c r="C10" s="7" t="s">
        <v>371</v>
      </c>
      <c r="D10" s="216">
        <v>1793151633</v>
      </c>
      <c r="E10" s="216">
        <v>1340169117</v>
      </c>
      <c r="F10" s="216">
        <v>3856389504</v>
      </c>
      <c r="G10" s="216">
        <v>4709645406</v>
      </c>
    </row>
    <row r="11" spans="1:7" s="1" customFormat="1" ht="18" customHeight="1">
      <c r="A11" s="14" t="s">
        <v>394</v>
      </c>
      <c r="B11" s="22" t="s">
        <v>10</v>
      </c>
      <c r="C11" s="7" t="s">
        <v>371</v>
      </c>
      <c r="D11" s="216">
        <v>0</v>
      </c>
      <c r="E11" s="216">
        <v>0</v>
      </c>
      <c r="F11" s="216">
        <v>0</v>
      </c>
      <c r="G11" s="216">
        <v>0</v>
      </c>
    </row>
    <row r="12" spans="1:7" s="1" customFormat="1" ht="18" customHeight="1">
      <c r="A12" s="14" t="s">
        <v>395</v>
      </c>
      <c r="B12" s="22" t="s">
        <v>11</v>
      </c>
      <c r="C12" s="7" t="s">
        <v>371</v>
      </c>
      <c r="D12" s="216">
        <v>0</v>
      </c>
      <c r="E12" s="216">
        <v>0</v>
      </c>
      <c r="F12" s="216">
        <v>0</v>
      </c>
      <c r="G12" s="216">
        <v>0</v>
      </c>
    </row>
    <row r="13" spans="1:7" s="1" customFormat="1" ht="18" customHeight="1">
      <c r="A13" s="14" t="s">
        <v>396</v>
      </c>
      <c r="B13" s="22" t="s">
        <v>12</v>
      </c>
      <c r="C13" s="7" t="s">
        <v>371</v>
      </c>
      <c r="D13" s="216">
        <v>0</v>
      </c>
      <c r="E13" s="216">
        <v>0</v>
      </c>
      <c r="F13" s="216">
        <v>0</v>
      </c>
      <c r="G13" s="216">
        <v>0</v>
      </c>
    </row>
    <row r="14" spans="1:7" s="1" customFormat="1" ht="18" customHeight="1">
      <c r="A14" s="14" t="s">
        <v>397</v>
      </c>
      <c r="B14" s="22" t="s">
        <v>13</v>
      </c>
      <c r="C14" s="7" t="s">
        <v>371</v>
      </c>
      <c r="D14" s="216">
        <v>1180000000</v>
      </c>
      <c r="E14" s="216">
        <v>753636364</v>
      </c>
      <c r="F14" s="216">
        <v>1270000000</v>
      </c>
      <c r="G14" s="216">
        <v>1415000000</v>
      </c>
    </row>
    <row r="15" spans="1:7" s="1" customFormat="1" ht="18" customHeight="1">
      <c r="A15" s="14" t="s">
        <v>398</v>
      </c>
      <c r="B15" s="22" t="s">
        <v>14</v>
      </c>
      <c r="C15" s="7" t="s">
        <v>371</v>
      </c>
      <c r="D15" s="216">
        <v>108145307</v>
      </c>
      <c r="E15" s="216">
        <v>39377316</v>
      </c>
      <c r="F15" s="216">
        <v>260929926</v>
      </c>
      <c r="G15" s="216">
        <v>239803489</v>
      </c>
    </row>
    <row r="16" spans="1:7" s="1" customFormat="1" ht="18" customHeight="1">
      <c r="A16" s="14" t="s">
        <v>399</v>
      </c>
      <c r="B16" s="22" t="s">
        <v>15</v>
      </c>
      <c r="C16" s="7" t="s">
        <v>371</v>
      </c>
      <c r="D16" s="216">
        <v>0</v>
      </c>
      <c r="E16" s="216">
        <v>0</v>
      </c>
      <c r="F16" s="216">
        <v>0</v>
      </c>
      <c r="G16" s="216">
        <v>0</v>
      </c>
    </row>
    <row r="17" spans="1:7" s="1" customFormat="1" ht="18" customHeight="1">
      <c r="A17" s="14" t="s">
        <v>400</v>
      </c>
      <c r="B17" s="22" t="s">
        <v>16</v>
      </c>
      <c r="C17" s="7" t="s">
        <v>371</v>
      </c>
      <c r="D17" s="216">
        <v>0</v>
      </c>
      <c r="E17" s="216">
        <v>0</v>
      </c>
      <c r="F17" s="216">
        <v>0</v>
      </c>
      <c r="G17" s="216">
        <v>0</v>
      </c>
    </row>
    <row r="18" spans="1:7" s="1" customFormat="1" ht="18" customHeight="1">
      <c r="A18" s="14" t="s">
        <v>401</v>
      </c>
      <c r="B18" s="22" t="s">
        <v>402</v>
      </c>
      <c r="C18" s="7" t="s">
        <v>371</v>
      </c>
      <c r="D18" s="216">
        <v>494989659</v>
      </c>
      <c r="E18" s="216">
        <v>620874196</v>
      </c>
      <c r="F18" s="216">
        <v>1987113944</v>
      </c>
      <c r="G18" s="216">
        <v>2601420324</v>
      </c>
    </row>
    <row r="19" spans="1:7" s="1" customFormat="1" ht="18" customHeight="1">
      <c r="A19" s="13" t="s">
        <v>373</v>
      </c>
      <c r="B19" s="21" t="s">
        <v>17</v>
      </c>
      <c r="C19" s="5" t="s">
        <v>371</v>
      </c>
      <c r="D19" s="216">
        <v>0</v>
      </c>
      <c r="E19" s="216">
        <v>0</v>
      </c>
      <c r="F19" s="216">
        <v>0</v>
      </c>
      <c r="G19" s="216">
        <v>0</v>
      </c>
    </row>
    <row r="20" spans="1:7" s="1" customFormat="1" ht="18" customHeight="1">
      <c r="A20" s="13" t="s">
        <v>380</v>
      </c>
      <c r="B20" s="21" t="s">
        <v>18</v>
      </c>
      <c r="C20" s="5" t="s">
        <v>371</v>
      </c>
      <c r="D20" s="216">
        <v>3576286599</v>
      </c>
      <c r="E20" s="216">
        <v>2754056993</v>
      </c>
      <c r="F20" s="216">
        <v>7374433374</v>
      </c>
      <c r="G20" s="216">
        <v>8965869219</v>
      </c>
    </row>
    <row r="21" spans="1:7" s="1" customFormat="1" ht="18" customHeight="1">
      <c r="A21" s="13" t="s">
        <v>381</v>
      </c>
      <c r="B21" s="21" t="s">
        <v>19</v>
      </c>
      <c r="C21" s="5" t="s">
        <v>371</v>
      </c>
      <c r="D21" s="216">
        <v>1273105987</v>
      </c>
      <c r="E21" s="216">
        <v>1424191843</v>
      </c>
      <c r="F21" s="216">
        <v>2668006942</v>
      </c>
      <c r="G21" s="216">
        <v>3069512672</v>
      </c>
    </row>
    <row r="22" spans="1:7" s="1" customFormat="1" ht="18" customHeight="1">
      <c r="A22" s="13" t="s">
        <v>382</v>
      </c>
      <c r="B22" s="21" t="s">
        <v>20</v>
      </c>
      <c r="C22" s="5" t="s">
        <v>371</v>
      </c>
      <c r="D22" s="216">
        <v>2303180612</v>
      </c>
      <c r="E22" s="216">
        <v>1329865150</v>
      </c>
      <c r="F22" s="216">
        <v>4706426432</v>
      </c>
      <c r="G22" s="216">
        <v>5896356547</v>
      </c>
    </row>
    <row r="23" spans="1:7" s="1" customFormat="1" ht="18" customHeight="1">
      <c r="A23" s="13" t="s">
        <v>383</v>
      </c>
      <c r="B23" s="21" t="s">
        <v>21</v>
      </c>
      <c r="C23" s="5" t="s">
        <v>371</v>
      </c>
      <c r="D23" s="216">
        <v>3275515098</v>
      </c>
      <c r="E23" s="216">
        <v>5042172638</v>
      </c>
      <c r="F23" s="216">
        <v>9421995314</v>
      </c>
      <c r="G23" s="216">
        <v>9660044786</v>
      </c>
    </row>
    <row r="24" spans="1:7" s="1" customFormat="1" ht="18" customHeight="1">
      <c r="A24" s="13" t="s">
        <v>384</v>
      </c>
      <c r="B24" s="21" t="s">
        <v>22</v>
      </c>
      <c r="C24" s="5" t="s">
        <v>371</v>
      </c>
      <c r="D24" s="216">
        <v>-972334486</v>
      </c>
      <c r="E24" s="216">
        <v>-3712307488</v>
      </c>
      <c r="F24" s="216">
        <v>-4715568882</v>
      </c>
      <c r="G24" s="216">
        <v>-3763688239</v>
      </c>
    </row>
    <row r="25" spans="1:7" s="1" customFormat="1" ht="18" customHeight="1">
      <c r="A25" s="13" t="s">
        <v>385</v>
      </c>
      <c r="B25" s="21" t="s">
        <v>23</v>
      </c>
      <c r="C25" s="5" t="s">
        <v>371</v>
      </c>
      <c r="D25" s="216">
        <v>1259907265</v>
      </c>
      <c r="E25" s="216">
        <v>1354569491</v>
      </c>
      <c r="F25" s="216">
        <v>5639254655</v>
      </c>
      <c r="G25" s="216">
        <v>8291382045</v>
      </c>
    </row>
    <row r="26" spans="1:7" s="1" customFormat="1" ht="18" customHeight="1">
      <c r="A26" s="13" t="s">
        <v>386</v>
      </c>
      <c r="B26" s="21" t="s">
        <v>403</v>
      </c>
      <c r="C26" s="5" t="s">
        <v>371</v>
      </c>
      <c r="D26" s="216">
        <v>0</v>
      </c>
      <c r="E26" s="216">
        <v>0</v>
      </c>
      <c r="F26" s="216">
        <v>80000000</v>
      </c>
      <c r="G26" s="216">
        <v>9</v>
      </c>
    </row>
    <row r="27" spans="1:7" s="1" customFormat="1" ht="18" customHeight="1">
      <c r="A27" s="13" t="s">
        <v>387</v>
      </c>
      <c r="B27" s="21" t="s">
        <v>24</v>
      </c>
      <c r="C27" s="5" t="s">
        <v>371</v>
      </c>
      <c r="D27" s="216">
        <v>1259907265</v>
      </c>
      <c r="E27" s="216">
        <v>1354569491</v>
      </c>
      <c r="F27" s="216">
        <v>5559254655</v>
      </c>
      <c r="G27" s="216">
        <v>8291382036</v>
      </c>
    </row>
    <row r="28" spans="1:7" s="1" customFormat="1" ht="18" customHeight="1">
      <c r="A28" s="13" t="s">
        <v>388</v>
      </c>
      <c r="B28" s="21" t="s">
        <v>25</v>
      </c>
      <c r="C28" s="5" t="s">
        <v>371</v>
      </c>
      <c r="D28" s="216">
        <v>287572779</v>
      </c>
      <c r="E28" s="216">
        <v>-2357737997</v>
      </c>
      <c r="F28" s="216">
        <v>843685773</v>
      </c>
      <c r="G28" s="216">
        <v>4527693797</v>
      </c>
    </row>
    <row r="29" spans="1:7" s="1" customFormat="1" ht="18" customHeight="1">
      <c r="A29" s="13" t="s">
        <v>404</v>
      </c>
      <c r="B29" s="21" t="s">
        <v>26</v>
      </c>
      <c r="C29" s="5" t="s">
        <v>405</v>
      </c>
      <c r="D29" s="216">
        <v>0</v>
      </c>
      <c r="E29" s="216">
        <v>0</v>
      </c>
      <c r="F29" s="216">
        <v>0</v>
      </c>
      <c r="G29" s="436">
        <v>996092635.34000003</v>
      </c>
    </row>
    <row r="30" spans="1:7" s="1" customFormat="1" ht="18" customHeight="1">
      <c r="A30" s="13" t="s">
        <v>406</v>
      </c>
      <c r="B30" s="21" t="s">
        <v>27</v>
      </c>
      <c r="C30" s="5" t="s">
        <v>407</v>
      </c>
      <c r="D30" s="216">
        <v>0</v>
      </c>
      <c r="E30" s="216">
        <v>0</v>
      </c>
      <c r="F30" s="216">
        <v>0</v>
      </c>
      <c r="G30" s="216">
        <v>0</v>
      </c>
    </row>
    <row r="31" spans="1:7" s="1" customFormat="1" ht="18" customHeight="1">
      <c r="A31" s="13" t="s">
        <v>389</v>
      </c>
      <c r="B31" s="21" t="s">
        <v>28</v>
      </c>
      <c r="C31" s="5" t="s">
        <v>371</v>
      </c>
      <c r="D31" s="216">
        <v>287572779</v>
      </c>
      <c r="E31" s="216">
        <v>-2357737997</v>
      </c>
      <c r="F31" s="216">
        <v>843685773</v>
      </c>
      <c r="G31" s="436">
        <v>3531601161.6599998</v>
      </c>
    </row>
    <row r="32" spans="1:7" s="1" customFormat="1" ht="18" customHeight="1">
      <c r="A32" s="28" t="s">
        <v>390</v>
      </c>
      <c r="B32" s="29" t="s">
        <v>29</v>
      </c>
      <c r="C32" s="30" t="s">
        <v>371</v>
      </c>
      <c r="D32" s="218">
        <f>D31/13500000</f>
        <v>21.301687333333334</v>
      </c>
      <c r="E32" s="218">
        <v>0</v>
      </c>
      <c r="F32" s="435">
        <v>62.19</v>
      </c>
      <c r="G32" s="218">
        <v>0</v>
      </c>
    </row>
    <row r="33" spans="1:7" s="1" customFormat="1" ht="13.5" customHeight="1">
      <c r="A33" s="11"/>
      <c r="D33" s="364"/>
      <c r="E33" s="364"/>
      <c r="F33" s="304"/>
      <c r="G33" s="366"/>
    </row>
    <row r="34" spans="1:7" s="254" customFormat="1" ht="21" customHeight="1">
      <c r="A34" s="377"/>
      <c r="D34" s="367"/>
      <c r="E34" s="367"/>
      <c r="F34" s="368" t="s">
        <v>632</v>
      </c>
      <c r="G34" s="369"/>
    </row>
    <row r="35" spans="1:7" s="1" customFormat="1" ht="18.75" customHeight="1">
      <c r="A35" s="11"/>
      <c r="B35" s="222" t="s">
        <v>622</v>
      </c>
      <c r="C35" s="224"/>
      <c r="D35" s="364"/>
      <c r="E35" s="364"/>
      <c r="F35" s="370" t="s">
        <v>4</v>
      </c>
      <c r="G35" s="371"/>
    </row>
    <row r="36" spans="1:7" s="1" customFormat="1" ht="17.25" customHeight="1">
      <c r="A36" s="11"/>
      <c r="B36" s="222"/>
      <c r="C36" s="224"/>
      <c r="D36" s="364"/>
      <c r="E36" s="364"/>
      <c r="F36" s="370"/>
      <c r="G36" s="371"/>
    </row>
    <row r="37" spans="1:7" s="1" customFormat="1" ht="17.25" customHeight="1">
      <c r="A37" s="11"/>
      <c r="B37" s="222"/>
      <c r="C37" s="224"/>
      <c r="D37" s="364"/>
      <c r="E37" s="364"/>
      <c r="F37" s="370"/>
      <c r="G37" s="371"/>
    </row>
    <row r="38" spans="1:7" s="1" customFormat="1" ht="17.25" customHeight="1">
      <c r="A38" s="11"/>
      <c r="B38" s="222"/>
      <c r="C38" s="224"/>
      <c r="D38" s="364"/>
      <c r="E38" s="364"/>
      <c r="F38" s="370"/>
      <c r="G38" s="371"/>
    </row>
    <row r="39" spans="1:7" s="18" customFormat="1" ht="17.25" customHeight="1">
      <c r="A39" s="253"/>
      <c r="B39" s="226" t="s">
        <v>623</v>
      </c>
      <c r="C39" s="228"/>
      <c r="D39" s="372"/>
      <c r="E39" s="372"/>
      <c r="F39" s="373" t="s">
        <v>6</v>
      </c>
      <c r="G39" s="374"/>
    </row>
    <row r="40" spans="1:7" s="1" customFormat="1">
      <c r="A40" s="11"/>
      <c r="B40" s="223"/>
      <c r="C40" s="229"/>
      <c r="D40" s="364"/>
      <c r="E40" s="364"/>
      <c r="F40" s="375"/>
      <c r="G40" s="376"/>
    </row>
    <row r="41" spans="1:7" s="1" customFormat="1">
      <c r="A41" s="11"/>
      <c r="B41" s="223"/>
      <c r="C41" s="229"/>
      <c r="D41" s="375"/>
      <c r="E41" s="364"/>
      <c r="F41" s="304"/>
      <c r="G41" s="376"/>
    </row>
    <row r="42" spans="1:7" ht="15">
      <c r="A42" s="25"/>
      <c r="B42" s="23"/>
      <c r="C42" s="24"/>
      <c r="D42" s="214"/>
      <c r="G42" s="215"/>
    </row>
    <row r="43" spans="1:7" ht="15">
      <c r="A43" s="25"/>
      <c r="B43" s="25"/>
      <c r="C43" s="25"/>
    </row>
    <row r="44" spans="1:7">
      <c r="G44" s="213"/>
    </row>
    <row r="45" spans="1:7">
      <c r="G45" s="213"/>
    </row>
    <row r="46" spans="1:7">
      <c r="G46" s="213"/>
    </row>
    <row r="47" spans="1:7">
      <c r="G47" s="213"/>
    </row>
    <row r="48" spans="1:7">
      <c r="G48" s="215"/>
    </row>
    <row r="49" spans="7:7">
      <c r="G49" s="215"/>
    </row>
    <row r="50" spans="7:7">
      <c r="G50" s="215"/>
    </row>
    <row r="51" spans="7:7">
      <c r="G51" s="215"/>
    </row>
    <row r="52" spans="7:7">
      <c r="G52" s="215"/>
    </row>
    <row r="53" spans="7:7">
      <c r="G53" s="215"/>
    </row>
    <row r="54" spans="7:7">
      <c r="G54" s="215"/>
    </row>
    <row r="55" spans="7:7">
      <c r="G55" s="215"/>
    </row>
    <row r="56" spans="7:7">
      <c r="G56" s="215"/>
    </row>
    <row r="57" spans="7:7">
      <c r="G57" s="215"/>
    </row>
    <row r="58" spans="7:7">
      <c r="G58" s="215"/>
    </row>
    <row r="59" spans="7:7">
      <c r="G59" s="215"/>
    </row>
    <row r="60" spans="7:7">
      <c r="G60" s="215"/>
    </row>
    <row r="61" spans="7:7">
      <c r="G61" s="215"/>
    </row>
    <row r="62" spans="7:7">
      <c r="G62" s="215"/>
    </row>
    <row r="63" spans="7:7">
      <c r="G63" s="215"/>
    </row>
    <row r="64" spans="7:7">
      <c r="G64" s="215"/>
    </row>
  </sheetData>
  <mergeCells count="4">
    <mergeCell ref="A2:C2"/>
    <mergeCell ref="A4:G4"/>
    <mergeCell ref="A5:G5"/>
    <mergeCell ref="A1:D1"/>
  </mergeCells>
  <phoneticPr fontId="13" type="noConversion"/>
  <pageMargins left="0.47244094488188981" right="0.31496062992125984" top="0.39370078740157483" bottom="0.23622047244094491" header="0.31496062992125984" footer="0.31496062992125984"/>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H135"/>
  <sheetViews>
    <sheetView view="pageLayout" topLeftCell="A105" workbookViewId="0">
      <selection activeCell="E8" sqref="E8:E123"/>
    </sheetView>
  </sheetViews>
  <sheetFormatPr defaultRowHeight="12.75"/>
  <cols>
    <col min="1" max="1" width="52.7109375" style="1" customWidth="1"/>
    <col min="2" max="2" width="5.28515625" style="1" customWidth="1"/>
    <col min="3" max="3" width="7.140625" style="1" customWidth="1"/>
    <col min="4" max="4" width="14.85546875" style="2" customWidth="1"/>
    <col min="5" max="5" width="14.7109375" style="2" customWidth="1"/>
    <col min="6" max="6" width="9.7109375" style="1" bestFit="1" customWidth="1"/>
    <col min="7" max="7" width="15.7109375" style="1" bestFit="1" customWidth="1"/>
    <col min="8" max="16384" width="9.140625" style="1"/>
  </cols>
  <sheetData>
    <row r="1" spans="1:8" ht="18.75" customHeight="1">
      <c r="A1" s="1" t="s">
        <v>367</v>
      </c>
    </row>
    <row r="2" spans="1:8" ht="18.75" customHeight="1">
      <c r="A2" s="1" t="s">
        <v>647</v>
      </c>
    </row>
    <row r="4" spans="1:8" ht="23.25" customHeight="1">
      <c r="A4" s="444" t="s">
        <v>368</v>
      </c>
      <c r="B4" s="445"/>
      <c r="C4" s="445"/>
      <c r="D4" s="445"/>
      <c r="E4" s="445"/>
    </row>
    <row r="5" spans="1:8" ht="18.75" customHeight="1">
      <c r="A5" s="446" t="s">
        <v>631</v>
      </c>
      <c r="B5" s="447"/>
      <c r="C5" s="447"/>
      <c r="D5" s="447"/>
      <c r="E5" s="447"/>
    </row>
    <row r="7" spans="1:8" ht="35.25" customHeight="1">
      <c r="A7" s="219" t="s">
        <v>313</v>
      </c>
      <c r="B7" s="219" t="s">
        <v>31</v>
      </c>
      <c r="C7" s="219" t="s">
        <v>366</v>
      </c>
      <c r="D7" s="220" t="s">
        <v>616</v>
      </c>
      <c r="E7" s="220" t="s">
        <v>617</v>
      </c>
    </row>
    <row r="8" spans="1:8" ht="25.5" customHeight="1">
      <c r="A8" s="31" t="s">
        <v>32</v>
      </c>
      <c r="B8" s="207" t="s">
        <v>408</v>
      </c>
      <c r="C8" s="31" t="s">
        <v>371</v>
      </c>
      <c r="D8" s="201">
        <v>177936403362</v>
      </c>
      <c r="E8" s="431">
        <v>173838117408</v>
      </c>
    </row>
    <row r="9" spans="1:8" ht="17.25" customHeight="1">
      <c r="A9" s="3" t="s">
        <v>33</v>
      </c>
      <c r="B9" s="12" t="s">
        <v>409</v>
      </c>
      <c r="C9" s="12" t="s">
        <v>410</v>
      </c>
      <c r="D9" s="4">
        <v>172672732960</v>
      </c>
      <c r="E9" s="17">
        <v>168327245078</v>
      </c>
      <c r="G9" s="425"/>
      <c r="H9" s="426"/>
    </row>
    <row r="10" spans="1:8" ht="17.25" customHeight="1">
      <c r="A10" s="7" t="s">
        <v>34</v>
      </c>
      <c r="B10" s="14" t="s">
        <v>411</v>
      </c>
      <c r="C10" s="14" t="s">
        <v>371</v>
      </c>
      <c r="D10" s="424">
        <v>34672732960</v>
      </c>
      <c r="E10" s="8">
        <v>23327245078</v>
      </c>
    </row>
    <row r="11" spans="1:8" ht="17.25" customHeight="1">
      <c r="A11" s="7" t="s">
        <v>35</v>
      </c>
      <c r="B11" s="14" t="s">
        <v>412</v>
      </c>
      <c r="C11" s="14" t="s">
        <v>371</v>
      </c>
      <c r="D11" s="204">
        <v>138000000000</v>
      </c>
      <c r="E11" s="8">
        <v>145000000000</v>
      </c>
    </row>
    <row r="12" spans="1:8" ht="17.25" customHeight="1">
      <c r="A12" s="5" t="s">
        <v>36</v>
      </c>
      <c r="B12" s="13" t="s">
        <v>413</v>
      </c>
      <c r="C12" s="13" t="s">
        <v>414</v>
      </c>
      <c r="D12" s="204"/>
      <c r="E12" s="8"/>
    </row>
    <row r="13" spans="1:8" ht="17.25" customHeight="1">
      <c r="A13" s="5" t="s">
        <v>37</v>
      </c>
      <c r="B13" s="13" t="s">
        <v>415</v>
      </c>
      <c r="C13" s="13" t="s">
        <v>416</v>
      </c>
      <c r="D13" s="6">
        <v>4891489118</v>
      </c>
      <c r="E13" s="6">
        <v>5170676993</v>
      </c>
    </row>
    <row r="14" spans="1:8" ht="17.25" customHeight="1">
      <c r="A14" s="7" t="s">
        <v>38</v>
      </c>
      <c r="B14" s="14" t="s">
        <v>417</v>
      </c>
      <c r="C14" s="14" t="s">
        <v>371</v>
      </c>
      <c r="D14" s="204">
        <v>23095100</v>
      </c>
      <c r="E14" s="8">
        <v>152864636</v>
      </c>
    </row>
    <row r="15" spans="1:8" ht="17.25" customHeight="1">
      <c r="A15" s="7" t="s">
        <v>39</v>
      </c>
      <c r="B15" s="14" t="s">
        <v>418</v>
      </c>
      <c r="C15" s="14" t="s">
        <v>371</v>
      </c>
      <c r="D15" s="204"/>
      <c r="E15" s="8">
        <v>20000000</v>
      </c>
    </row>
    <row r="16" spans="1:8" ht="17.25" hidden="1" customHeight="1">
      <c r="A16" s="7" t="s">
        <v>40</v>
      </c>
      <c r="B16" s="14" t="s">
        <v>419</v>
      </c>
      <c r="C16" s="14" t="s">
        <v>371</v>
      </c>
      <c r="D16" s="204"/>
      <c r="E16" s="8"/>
    </row>
    <row r="17" spans="1:6" ht="12.75" hidden="1" customHeight="1">
      <c r="A17" s="7" t="s">
        <v>41</v>
      </c>
      <c r="B17" s="14" t="s">
        <v>420</v>
      </c>
      <c r="C17" s="14" t="s">
        <v>371</v>
      </c>
      <c r="D17" s="204"/>
      <c r="E17" s="8"/>
    </row>
    <row r="18" spans="1:6" ht="12.75" hidden="1" customHeight="1">
      <c r="A18" s="7" t="s">
        <v>42</v>
      </c>
      <c r="B18" s="14" t="s">
        <v>421</v>
      </c>
      <c r="C18" s="14" t="s">
        <v>371</v>
      </c>
      <c r="D18" s="204"/>
      <c r="E18" s="8"/>
    </row>
    <row r="19" spans="1:6" ht="17.25" customHeight="1">
      <c r="A19" s="7" t="s">
        <v>43</v>
      </c>
      <c r="B19" s="14" t="s">
        <v>422</v>
      </c>
      <c r="C19" s="14" t="s">
        <v>371</v>
      </c>
      <c r="D19" s="204">
        <v>4592611551</v>
      </c>
      <c r="E19" s="8">
        <v>4652234579</v>
      </c>
    </row>
    <row r="20" spans="1:6" ht="17.25" customHeight="1">
      <c r="A20" s="7" t="s">
        <v>44</v>
      </c>
      <c r="B20" s="14" t="s">
        <v>423</v>
      </c>
      <c r="C20" s="14" t="s">
        <v>424</v>
      </c>
      <c r="D20" s="204">
        <v>22970237574</v>
      </c>
      <c r="E20" s="8">
        <v>23040032885</v>
      </c>
    </row>
    <row r="21" spans="1:6" ht="17.25" customHeight="1">
      <c r="A21" s="7" t="s">
        <v>45</v>
      </c>
      <c r="B21" s="14" t="s">
        <v>425</v>
      </c>
      <c r="C21" s="14" t="s">
        <v>371</v>
      </c>
      <c r="D21" s="204">
        <v>-22694455107</v>
      </c>
      <c r="E21" s="8">
        <v>-22694455107</v>
      </c>
    </row>
    <row r="22" spans="1:6" ht="17.25" customHeight="1">
      <c r="A22" s="5" t="s">
        <v>46</v>
      </c>
      <c r="B22" s="13" t="s">
        <v>426</v>
      </c>
      <c r="C22" s="13" t="s">
        <v>427</v>
      </c>
      <c r="D22" s="204"/>
      <c r="E22" s="8"/>
    </row>
    <row r="23" spans="1:6" ht="17.25" customHeight="1">
      <c r="A23" s="5" t="s">
        <v>47</v>
      </c>
      <c r="B23" s="13" t="s">
        <v>428</v>
      </c>
      <c r="C23" s="13" t="s">
        <v>371</v>
      </c>
      <c r="D23" s="6">
        <v>372181284</v>
      </c>
      <c r="E23" s="6">
        <v>340195337</v>
      </c>
    </row>
    <row r="24" spans="1:6" ht="17.25" customHeight="1">
      <c r="A24" s="7" t="s">
        <v>48</v>
      </c>
      <c r="B24" s="14" t="s">
        <v>429</v>
      </c>
      <c r="C24" s="14" t="s">
        <v>371</v>
      </c>
      <c r="D24" s="204"/>
      <c r="E24" s="8">
        <v>170483000</v>
      </c>
    </row>
    <row r="25" spans="1:6" ht="12.75" hidden="1" customHeight="1">
      <c r="A25" s="7" t="s">
        <v>49</v>
      </c>
      <c r="B25" s="14" t="s">
        <v>430</v>
      </c>
      <c r="C25" s="14" t="s">
        <v>371</v>
      </c>
      <c r="D25" s="204"/>
      <c r="E25" s="8"/>
    </row>
    <row r="26" spans="1:6" ht="17.25" customHeight="1">
      <c r="A26" s="7" t="s">
        <v>50</v>
      </c>
      <c r="B26" s="14" t="s">
        <v>431</v>
      </c>
      <c r="C26" s="14" t="s">
        <v>371</v>
      </c>
      <c r="D26" s="204">
        <v>3309497</v>
      </c>
      <c r="E26" s="8">
        <v>1000000</v>
      </c>
    </row>
    <row r="27" spans="1:6" ht="17.25" customHeight="1">
      <c r="A27" s="7" t="s">
        <v>51</v>
      </c>
      <c r="B27" s="14" t="s">
        <v>432</v>
      </c>
      <c r="C27" s="14" t="s">
        <v>371</v>
      </c>
      <c r="D27" s="204">
        <v>368871787</v>
      </c>
      <c r="E27" s="8">
        <v>168712337</v>
      </c>
      <c r="F27" s="2"/>
    </row>
    <row r="28" spans="1:6" ht="17.25" customHeight="1">
      <c r="A28" s="7" t="s">
        <v>52</v>
      </c>
      <c r="B28" s="14" t="s">
        <v>433</v>
      </c>
      <c r="C28" s="14" t="s">
        <v>371</v>
      </c>
      <c r="D28" s="204"/>
      <c r="E28" s="8"/>
    </row>
    <row r="29" spans="1:6" ht="17.25" customHeight="1">
      <c r="A29" s="5" t="s">
        <v>53</v>
      </c>
      <c r="B29" s="13" t="s">
        <v>434</v>
      </c>
      <c r="C29" s="13" t="s">
        <v>416</v>
      </c>
      <c r="D29" s="6">
        <v>32720123193</v>
      </c>
      <c r="E29" s="6">
        <v>4415812305</v>
      </c>
    </row>
    <row r="30" spans="1:6" ht="17.25" customHeight="1">
      <c r="A30" s="5" t="s">
        <v>54</v>
      </c>
      <c r="B30" s="13" t="s">
        <v>435</v>
      </c>
      <c r="C30" s="13" t="s">
        <v>371</v>
      </c>
      <c r="D30" s="204"/>
      <c r="E30" s="8"/>
    </row>
    <row r="31" spans="1:6" ht="17.25" hidden="1" customHeight="1">
      <c r="A31" s="7" t="s">
        <v>55</v>
      </c>
      <c r="B31" s="14" t="s">
        <v>436</v>
      </c>
      <c r="C31" s="14" t="s">
        <v>371</v>
      </c>
      <c r="D31" s="204"/>
      <c r="E31" s="8"/>
    </row>
    <row r="32" spans="1:6" ht="17.25" hidden="1" customHeight="1">
      <c r="A32" s="7" t="s">
        <v>56</v>
      </c>
      <c r="B32" s="14" t="s">
        <v>437</v>
      </c>
      <c r="C32" s="14" t="s">
        <v>371</v>
      </c>
      <c r="D32" s="204"/>
      <c r="E32" s="8"/>
    </row>
    <row r="33" spans="1:5" ht="17.25" hidden="1" customHeight="1">
      <c r="A33" s="7" t="s">
        <v>57</v>
      </c>
      <c r="B33" s="14" t="s">
        <v>438</v>
      </c>
      <c r="C33" s="14" t="s">
        <v>371</v>
      </c>
      <c r="D33" s="204"/>
      <c r="E33" s="8"/>
    </row>
    <row r="34" spans="1:5" ht="17.25" hidden="1" customHeight="1">
      <c r="A34" s="7" t="s">
        <v>58</v>
      </c>
      <c r="B34" s="14" t="s">
        <v>439</v>
      </c>
      <c r="C34" s="14" t="s">
        <v>371</v>
      </c>
      <c r="D34" s="204"/>
      <c r="E34" s="8"/>
    </row>
    <row r="35" spans="1:5" ht="17.25" hidden="1" customHeight="1">
      <c r="A35" s="7" t="s">
        <v>59</v>
      </c>
      <c r="B35" s="14" t="s">
        <v>440</v>
      </c>
      <c r="C35" s="14" t="s">
        <v>371</v>
      </c>
      <c r="D35" s="204"/>
      <c r="E35" s="8"/>
    </row>
    <row r="36" spans="1:5" ht="17.25" customHeight="1">
      <c r="A36" s="5" t="s">
        <v>60</v>
      </c>
      <c r="B36" s="13" t="s">
        <v>441</v>
      </c>
      <c r="C36" s="13" t="s">
        <v>371</v>
      </c>
      <c r="D36" s="6">
        <v>313414706</v>
      </c>
      <c r="E36" s="6">
        <v>980978043</v>
      </c>
    </row>
    <row r="37" spans="1:5" ht="17.25" customHeight="1">
      <c r="A37" s="7" t="s">
        <v>61</v>
      </c>
      <c r="B37" s="14" t="s">
        <v>442</v>
      </c>
      <c r="C37" s="14" t="s">
        <v>443</v>
      </c>
      <c r="D37" s="204">
        <v>63415623</v>
      </c>
      <c r="E37" s="8">
        <v>709530482</v>
      </c>
    </row>
    <row r="38" spans="1:5" ht="17.25" customHeight="1">
      <c r="A38" s="7" t="s">
        <v>444</v>
      </c>
      <c r="B38" s="14" t="s">
        <v>445</v>
      </c>
      <c r="C38" s="14" t="s">
        <v>371</v>
      </c>
      <c r="D38" s="204">
        <v>6775195115</v>
      </c>
      <c r="E38" s="8">
        <v>6775195115</v>
      </c>
    </row>
    <row r="39" spans="1:5" ht="17.25" customHeight="1">
      <c r="A39" s="7" t="s">
        <v>62</v>
      </c>
      <c r="B39" s="14" t="s">
        <v>446</v>
      </c>
      <c r="C39" s="14" t="s">
        <v>371</v>
      </c>
      <c r="D39" s="204">
        <v>-6711779492</v>
      </c>
      <c r="E39" s="8">
        <v>-6065664633</v>
      </c>
    </row>
    <row r="40" spans="1:5" ht="17.25" customHeight="1">
      <c r="A40" s="7" t="s">
        <v>63</v>
      </c>
      <c r="B40" s="14" t="s">
        <v>447</v>
      </c>
      <c r="C40" s="14" t="s">
        <v>371</v>
      </c>
      <c r="D40" s="204"/>
      <c r="E40" s="8"/>
    </row>
    <row r="41" spans="1:5" ht="17.25" customHeight="1">
      <c r="A41" s="7" t="s">
        <v>64</v>
      </c>
      <c r="B41" s="14" t="s">
        <v>448</v>
      </c>
      <c r="C41" s="14" t="s">
        <v>449</v>
      </c>
      <c r="D41" s="8">
        <v>249999083</v>
      </c>
      <c r="E41" s="8">
        <v>271447561</v>
      </c>
    </row>
    <row r="42" spans="1:5" ht="17.25" customHeight="1">
      <c r="A42" s="7" t="s">
        <v>444</v>
      </c>
      <c r="B42" s="14" t="s">
        <v>450</v>
      </c>
      <c r="C42" s="14" t="s">
        <v>371</v>
      </c>
      <c r="D42" s="8">
        <v>1304058000</v>
      </c>
      <c r="E42" s="8">
        <v>1154058000</v>
      </c>
    </row>
    <row r="43" spans="1:5" ht="17.25" customHeight="1">
      <c r="A43" s="7" t="s">
        <v>62</v>
      </c>
      <c r="B43" s="14" t="s">
        <v>451</v>
      </c>
      <c r="C43" s="14" t="s">
        <v>371</v>
      </c>
      <c r="D43" s="8">
        <v>-1054058917</v>
      </c>
      <c r="E43" s="8">
        <v>-882610439</v>
      </c>
    </row>
    <row r="44" spans="1:5" ht="17.25" customHeight="1">
      <c r="A44" s="5" t="s">
        <v>65</v>
      </c>
      <c r="B44" s="13" t="s">
        <v>452</v>
      </c>
      <c r="C44" s="13" t="s">
        <v>371</v>
      </c>
      <c r="D44" s="204"/>
      <c r="E44" s="8"/>
    </row>
    <row r="45" spans="1:5" ht="17.25" customHeight="1">
      <c r="A45" s="5" t="s">
        <v>66</v>
      </c>
      <c r="B45" s="13" t="s">
        <v>453</v>
      </c>
      <c r="C45" s="13" t="s">
        <v>371</v>
      </c>
      <c r="D45" s="6">
        <v>29383000000</v>
      </c>
      <c r="E45" s="8">
        <v>0</v>
      </c>
    </row>
    <row r="46" spans="1:5" ht="16.5" customHeight="1">
      <c r="A46" s="7" t="s">
        <v>67</v>
      </c>
      <c r="B46" s="14" t="s">
        <v>454</v>
      </c>
      <c r="C46" s="14" t="s">
        <v>371</v>
      </c>
      <c r="D46" s="204"/>
      <c r="E46" s="8"/>
    </row>
    <row r="47" spans="1:5" ht="17.25" customHeight="1">
      <c r="A47" s="7" t="s">
        <v>68</v>
      </c>
      <c r="B47" s="14" t="s">
        <v>455</v>
      </c>
      <c r="C47" s="14" t="s">
        <v>371</v>
      </c>
      <c r="D47" s="204"/>
      <c r="E47" s="8"/>
    </row>
    <row r="48" spans="1:5" ht="17.25" customHeight="1">
      <c r="A48" s="7" t="s">
        <v>69</v>
      </c>
      <c r="B48" s="14" t="s">
        <v>456</v>
      </c>
      <c r="C48" s="14" t="s">
        <v>371</v>
      </c>
      <c r="D48" s="204"/>
      <c r="E48" s="8"/>
    </row>
    <row r="49" spans="1:5" ht="17.25" customHeight="1">
      <c r="A49" s="7" t="s">
        <v>70</v>
      </c>
      <c r="B49" s="14" t="s">
        <v>457</v>
      </c>
      <c r="C49" s="14" t="s">
        <v>414</v>
      </c>
      <c r="D49" s="8">
        <v>29383000000</v>
      </c>
      <c r="E49" s="8">
        <v>0</v>
      </c>
    </row>
    <row r="50" spans="1:5" ht="17.25" customHeight="1">
      <c r="A50" s="7" t="s">
        <v>71</v>
      </c>
      <c r="B50" s="14" t="s">
        <v>458</v>
      </c>
      <c r="C50" s="14" t="s">
        <v>371</v>
      </c>
      <c r="D50" s="204"/>
      <c r="E50" s="8"/>
    </row>
    <row r="51" spans="1:5" ht="17.25" customHeight="1">
      <c r="A51" s="5" t="s">
        <v>72</v>
      </c>
      <c r="B51" s="13" t="s">
        <v>459</v>
      </c>
      <c r="C51" s="13" t="s">
        <v>460</v>
      </c>
      <c r="D51" s="6">
        <v>3023708487</v>
      </c>
      <c r="E51" s="6">
        <v>3434834262</v>
      </c>
    </row>
    <row r="52" spans="1:5" ht="17.25" customHeight="1">
      <c r="A52" s="7" t="s">
        <v>73</v>
      </c>
      <c r="B52" s="14" t="s">
        <v>461</v>
      </c>
      <c r="C52" s="14" t="s">
        <v>371</v>
      </c>
      <c r="D52" s="204">
        <v>265949900</v>
      </c>
      <c r="E52" s="8">
        <v>825416787</v>
      </c>
    </row>
    <row r="53" spans="1:5" ht="17.25" customHeight="1">
      <c r="A53" s="7" t="s">
        <v>74</v>
      </c>
      <c r="B53" s="14" t="s">
        <v>462</v>
      </c>
      <c r="C53" s="14" t="s">
        <v>463</v>
      </c>
      <c r="D53" s="204"/>
      <c r="E53" s="8"/>
    </row>
    <row r="54" spans="1:5" ht="17.25" customHeight="1">
      <c r="A54" s="7" t="s">
        <v>75</v>
      </c>
      <c r="B54" s="14" t="s">
        <v>464</v>
      </c>
      <c r="C54" s="14" t="s">
        <v>465</v>
      </c>
      <c r="D54" s="204">
        <v>2757758587</v>
      </c>
      <c r="E54" s="8">
        <v>2609417475</v>
      </c>
    </row>
    <row r="55" spans="1:5" ht="17.25" customHeight="1">
      <c r="A55" s="15" t="s">
        <v>76</v>
      </c>
      <c r="B55" s="205" t="s">
        <v>466</v>
      </c>
      <c r="C55" s="205" t="s">
        <v>371</v>
      </c>
      <c r="D55" s="204"/>
      <c r="E55" s="432"/>
    </row>
    <row r="56" spans="1:5" ht="17.25" customHeight="1">
      <c r="A56" s="32" t="s">
        <v>77</v>
      </c>
      <c r="B56" s="34" t="s">
        <v>467</v>
      </c>
      <c r="C56" s="34" t="s">
        <v>371</v>
      </c>
      <c r="D56" s="33">
        <v>210656526555</v>
      </c>
      <c r="E56" s="431">
        <v>178253929713</v>
      </c>
    </row>
    <row r="57" spans="1:5" ht="17.25" customHeight="1">
      <c r="A57" s="34" t="s">
        <v>78</v>
      </c>
      <c r="B57" s="34" t="s">
        <v>371</v>
      </c>
      <c r="C57" s="34" t="s">
        <v>371</v>
      </c>
      <c r="D57" s="34"/>
      <c r="E57" s="433"/>
    </row>
    <row r="58" spans="1:5" ht="17.25" customHeight="1">
      <c r="A58" s="16" t="s">
        <v>79</v>
      </c>
      <c r="B58" s="206" t="s">
        <v>468</v>
      </c>
      <c r="C58" s="206" t="s">
        <v>371</v>
      </c>
      <c r="D58" s="4">
        <v>59710398609</v>
      </c>
      <c r="E58" s="17">
        <v>28149401580</v>
      </c>
    </row>
    <row r="59" spans="1:5" ht="17.25" customHeight="1">
      <c r="A59" s="5" t="s">
        <v>80</v>
      </c>
      <c r="B59" s="13" t="s">
        <v>469</v>
      </c>
      <c r="C59" s="13" t="s">
        <v>371</v>
      </c>
      <c r="D59" s="17">
        <v>59163034308</v>
      </c>
      <c r="E59" s="6">
        <v>27577401580</v>
      </c>
    </row>
    <row r="60" spans="1:5" ht="12.75" hidden="1" customHeight="1">
      <c r="A60" s="7" t="s">
        <v>81</v>
      </c>
      <c r="B60" s="14" t="s">
        <v>470</v>
      </c>
      <c r="C60" s="14" t="s">
        <v>371</v>
      </c>
      <c r="D60" s="204"/>
      <c r="E60" s="8"/>
    </row>
    <row r="61" spans="1:5" ht="14.25" customHeight="1">
      <c r="A61" s="7" t="s">
        <v>82</v>
      </c>
      <c r="B61" s="14" t="s">
        <v>471</v>
      </c>
      <c r="C61" s="14" t="s">
        <v>371</v>
      </c>
      <c r="D61" s="204">
        <v>1594914993</v>
      </c>
      <c r="E61" s="8">
        <v>345658098</v>
      </c>
    </row>
    <row r="62" spans="1:5" ht="14.25" customHeight="1">
      <c r="A62" s="7" t="s">
        <v>83</v>
      </c>
      <c r="B62" s="14" t="s">
        <v>472</v>
      </c>
      <c r="C62" s="14" t="s">
        <v>371</v>
      </c>
      <c r="D62" s="204">
        <v>46306330</v>
      </c>
      <c r="E62" s="8"/>
    </row>
    <row r="63" spans="1:5" ht="14.25" customHeight="1">
      <c r="A63" s="7" t="s">
        <v>84</v>
      </c>
      <c r="B63" s="14" t="s">
        <v>473</v>
      </c>
      <c r="C63" s="14" t="s">
        <v>474</v>
      </c>
      <c r="D63" s="204">
        <v>656871131</v>
      </c>
      <c r="E63" s="8">
        <v>1559008398</v>
      </c>
    </row>
    <row r="64" spans="1:5" ht="17.25" customHeight="1">
      <c r="A64" s="7" t="s">
        <v>85</v>
      </c>
      <c r="B64" s="14" t="s">
        <v>475</v>
      </c>
      <c r="C64" s="14" t="s">
        <v>371</v>
      </c>
      <c r="D64" s="204">
        <v>729453772</v>
      </c>
      <c r="E64" s="8">
        <v>1277110255</v>
      </c>
    </row>
    <row r="65" spans="1:5" ht="16.5" customHeight="1">
      <c r="A65" s="7" t="s">
        <v>86</v>
      </c>
      <c r="B65" s="14" t="s">
        <v>476</v>
      </c>
      <c r="C65" s="14" t="s">
        <v>477</v>
      </c>
      <c r="D65" s="204">
        <v>65000000</v>
      </c>
      <c r="E65" s="8">
        <v>32500000</v>
      </c>
    </row>
    <row r="66" spans="1:5" ht="17.25" hidden="1" customHeight="1">
      <c r="A66" s="7" t="s">
        <v>87</v>
      </c>
      <c r="B66" s="14" t="s">
        <v>478</v>
      </c>
      <c r="C66" s="14" t="s">
        <v>371</v>
      </c>
      <c r="D66" s="204"/>
      <c r="E66" s="8"/>
    </row>
    <row r="67" spans="1:5" ht="17.25" customHeight="1">
      <c r="A67" s="7" t="s">
        <v>88</v>
      </c>
      <c r="B67" s="14" t="s">
        <v>479</v>
      </c>
      <c r="C67" s="14" t="s">
        <v>371</v>
      </c>
      <c r="D67" s="204">
        <v>112384773</v>
      </c>
      <c r="E67" s="8">
        <v>94515764</v>
      </c>
    </row>
    <row r="68" spans="1:5" ht="17.25" customHeight="1">
      <c r="A68" s="7" t="s">
        <v>89</v>
      </c>
      <c r="B68" s="14" t="s">
        <v>480</v>
      </c>
      <c r="C68" s="14" t="s">
        <v>371</v>
      </c>
      <c r="D68" s="204"/>
      <c r="E68" s="8"/>
    </row>
    <row r="69" spans="1:5" ht="17.25" customHeight="1">
      <c r="A69" s="15" t="s">
        <v>90</v>
      </c>
      <c r="B69" s="205" t="s">
        <v>481</v>
      </c>
      <c r="C69" s="205" t="s">
        <v>371</v>
      </c>
      <c r="D69" s="204"/>
      <c r="E69" s="8"/>
    </row>
    <row r="70" spans="1:5" ht="18" customHeight="1">
      <c r="A70" s="7" t="s">
        <v>91</v>
      </c>
      <c r="B70" s="14" t="s">
        <v>482</v>
      </c>
      <c r="C70" s="14" t="s">
        <v>483</v>
      </c>
      <c r="D70" s="204">
        <v>55348322266</v>
      </c>
      <c r="E70" s="8">
        <v>23658828022</v>
      </c>
    </row>
    <row r="71" spans="1:5" ht="17.25" customHeight="1">
      <c r="A71" s="7" t="s">
        <v>565</v>
      </c>
      <c r="B71" s="14" t="s">
        <v>484</v>
      </c>
      <c r="C71" s="14" t="s">
        <v>371</v>
      </c>
      <c r="D71" s="204">
        <v>408240000</v>
      </c>
      <c r="E71" s="8">
        <v>408240000</v>
      </c>
    </row>
    <row r="72" spans="1:5" ht="17.25" hidden="1" customHeight="1">
      <c r="A72" s="7" t="s">
        <v>566</v>
      </c>
      <c r="B72" s="14" t="s">
        <v>369</v>
      </c>
      <c r="C72" s="14" t="s">
        <v>371</v>
      </c>
      <c r="D72" s="204"/>
      <c r="E72" s="8"/>
    </row>
    <row r="73" spans="1:5" ht="17.25" customHeight="1">
      <c r="A73" s="7" t="s">
        <v>567</v>
      </c>
      <c r="B73" s="14" t="s">
        <v>485</v>
      </c>
      <c r="C73" s="14" t="s">
        <v>371</v>
      </c>
      <c r="D73" s="204">
        <v>201541043</v>
      </c>
      <c r="E73" s="8">
        <v>201541043</v>
      </c>
    </row>
    <row r="74" spans="1:5" ht="17.25" customHeight="1">
      <c r="A74" s="5" t="s">
        <v>92</v>
      </c>
      <c r="B74" s="13" t="s">
        <v>486</v>
      </c>
      <c r="C74" s="13" t="s">
        <v>371</v>
      </c>
      <c r="D74" s="6">
        <v>547364301</v>
      </c>
      <c r="E74" s="6">
        <v>572000000</v>
      </c>
    </row>
    <row r="75" spans="1:5" ht="0.75" hidden="1" customHeight="1">
      <c r="A75" s="7" t="s">
        <v>93</v>
      </c>
      <c r="B75" s="14" t="s">
        <v>487</v>
      </c>
      <c r="C75" s="14" t="s">
        <v>371</v>
      </c>
      <c r="D75" s="204"/>
      <c r="E75" s="8"/>
    </row>
    <row r="76" spans="1:5" ht="17.25" hidden="1" customHeight="1">
      <c r="A76" s="7" t="s">
        <v>94</v>
      </c>
      <c r="B76" s="14" t="s">
        <v>488</v>
      </c>
      <c r="C76" s="14" t="s">
        <v>489</v>
      </c>
      <c r="D76" s="204"/>
      <c r="E76" s="8"/>
    </row>
    <row r="77" spans="1:5" ht="16.5" hidden="1" customHeight="1">
      <c r="A77" s="7" t="s">
        <v>95</v>
      </c>
      <c r="B77" s="14" t="s">
        <v>490</v>
      </c>
      <c r="C77" s="14" t="s">
        <v>371</v>
      </c>
      <c r="D77" s="204"/>
      <c r="E77" s="8"/>
    </row>
    <row r="78" spans="1:5" ht="0.75" hidden="1" customHeight="1">
      <c r="A78" s="7" t="s">
        <v>96</v>
      </c>
      <c r="B78" s="14" t="s">
        <v>491</v>
      </c>
      <c r="C78" s="14" t="s">
        <v>492</v>
      </c>
      <c r="D78" s="204"/>
      <c r="E78" s="8"/>
    </row>
    <row r="79" spans="1:5" ht="17.25" hidden="1" customHeight="1">
      <c r="A79" s="7" t="s">
        <v>97</v>
      </c>
      <c r="B79" s="14" t="s">
        <v>493</v>
      </c>
      <c r="C79" s="14" t="s">
        <v>463</v>
      </c>
      <c r="D79" s="204"/>
      <c r="E79" s="8"/>
    </row>
    <row r="80" spans="1:5" ht="17.25" hidden="1" customHeight="1">
      <c r="A80" s="7" t="s">
        <v>98</v>
      </c>
      <c r="B80" s="14" t="s">
        <v>494</v>
      </c>
      <c r="C80" s="14" t="s">
        <v>371</v>
      </c>
      <c r="D80" s="204"/>
      <c r="E80" s="8"/>
    </row>
    <row r="81" spans="1:5" ht="17.25" hidden="1" customHeight="1">
      <c r="A81" s="7" t="s">
        <v>99</v>
      </c>
      <c r="B81" s="14" t="s">
        <v>495</v>
      </c>
      <c r="C81" s="14" t="s">
        <v>371</v>
      </c>
      <c r="D81" s="204"/>
      <c r="E81" s="8"/>
    </row>
    <row r="82" spans="1:5" hidden="1">
      <c r="A82" s="7" t="s">
        <v>100</v>
      </c>
      <c r="B82" s="14" t="s">
        <v>496</v>
      </c>
      <c r="C82" s="14" t="s">
        <v>371</v>
      </c>
      <c r="D82" s="204"/>
      <c r="E82" s="8"/>
    </row>
    <row r="83" spans="1:5" ht="17.25" customHeight="1">
      <c r="A83" s="7" t="s">
        <v>101</v>
      </c>
      <c r="B83" s="14" t="s">
        <v>497</v>
      </c>
      <c r="C83" s="14" t="s">
        <v>371</v>
      </c>
      <c r="D83" s="204">
        <v>547364301</v>
      </c>
      <c r="E83" s="8">
        <v>572000000</v>
      </c>
    </row>
    <row r="84" spans="1:5" ht="17.25" hidden="1" customHeight="1">
      <c r="A84" s="7" t="s">
        <v>102</v>
      </c>
      <c r="B84" s="14" t="s">
        <v>498</v>
      </c>
      <c r="C84" s="14" t="s">
        <v>371</v>
      </c>
      <c r="D84" s="204"/>
      <c r="E84" s="8"/>
    </row>
    <row r="85" spans="1:5" ht="17.25" customHeight="1">
      <c r="A85" s="5" t="s">
        <v>103</v>
      </c>
      <c r="B85" s="13" t="s">
        <v>499</v>
      </c>
      <c r="C85" s="13" t="s">
        <v>371</v>
      </c>
      <c r="D85" s="6">
        <v>150946127946</v>
      </c>
      <c r="E85" s="6">
        <v>150104528133</v>
      </c>
    </row>
    <row r="86" spans="1:5" ht="17.25" customHeight="1">
      <c r="A86" s="5" t="s">
        <v>104</v>
      </c>
      <c r="B86" s="13" t="s">
        <v>500</v>
      </c>
      <c r="C86" s="13" t="s">
        <v>501</v>
      </c>
      <c r="D86" s="6">
        <v>150946127946</v>
      </c>
      <c r="E86" s="6">
        <v>150104528133</v>
      </c>
    </row>
    <row r="87" spans="1:5" ht="17.25" customHeight="1">
      <c r="A87" s="7" t="s">
        <v>105</v>
      </c>
      <c r="B87" s="14" t="s">
        <v>502</v>
      </c>
      <c r="C87" s="14" t="s">
        <v>371</v>
      </c>
      <c r="D87" s="8">
        <v>135000000000</v>
      </c>
      <c r="E87" s="8">
        <v>135000000000</v>
      </c>
    </row>
    <row r="88" spans="1:5" ht="17.25" hidden="1" customHeight="1">
      <c r="A88" s="7" t="s">
        <v>106</v>
      </c>
      <c r="B88" s="14" t="s">
        <v>503</v>
      </c>
      <c r="C88" s="14" t="s">
        <v>371</v>
      </c>
      <c r="D88" s="8"/>
      <c r="E88" s="8"/>
    </row>
    <row r="89" spans="1:5" ht="17.25" customHeight="1">
      <c r="A89" s="7" t="s">
        <v>107</v>
      </c>
      <c r="B89" s="14" t="s">
        <v>504</v>
      </c>
      <c r="C89" s="14" t="s">
        <v>371</v>
      </c>
      <c r="D89" s="8">
        <v>10584000000</v>
      </c>
      <c r="E89" s="8">
        <v>10584000000</v>
      </c>
    </row>
    <row r="90" spans="1:5" ht="17.25" hidden="1" customHeight="1">
      <c r="A90" s="7" t="s">
        <v>108</v>
      </c>
      <c r="B90" s="14" t="s">
        <v>505</v>
      </c>
      <c r="C90" s="14" t="s">
        <v>371</v>
      </c>
      <c r="D90" s="204"/>
      <c r="E90" s="8"/>
    </row>
    <row r="91" spans="1:5" ht="17.25" hidden="1" customHeight="1">
      <c r="A91" s="7" t="s">
        <v>109</v>
      </c>
      <c r="B91" s="14" t="s">
        <v>506</v>
      </c>
      <c r="C91" s="14" t="s">
        <v>371</v>
      </c>
      <c r="D91" s="204"/>
      <c r="E91" s="8"/>
    </row>
    <row r="92" spans="1:5" ht="17.25" hidden="1" customHeight="1">
      <c r="A92" s="7" t="s">
        <v>110</v>
      </c>
      <c r="B92" s="14" t="s">
        <v>507</v>
      </c>
      <c r="C92" s="14" t="s">
        <v>371</v>
      </c>
      <c r="D92" s="204"/>
      <c r="E92" s="8"/>
    </row>
    <row r="93" spans="1:5" ht="17.25" hidden="1" customHeight="1">
      <c r="A93" s="7" t="s">
        <v>111</v>
      </c>
      <c r="B93" s="14" t="s">
        <v>508</v>
      </c>
      <c r="C93" s="14" t="s">
        <v>371</v>
      </c>
      <c r="D93" s="204"/>
      <c r="E93" s="8"/>
    </row>
    <row r="94" spans="1:5" ht="17.25" hidden="1" customHeight="1">
      <c r="A94" s="7" t="s">
        <v>112</v>
      </c>
      <c r="B94" s="14" t="s">
        <v>509</v>
      </c>
      <c r="C94" s="14" t="s">
        <v>371</v>
      </c>
      <c r="D94" s="204"/>
      <c r="E94" s="8"/>
    </row>
    <row r="95" spans="1:5" ht="17.25" hidden="1" customHeight="1">
      <c r="A95" s="7" t="s">
        <v>113</v>
      </c>
      <c r="B95" s="14" t="s">
        <v>510</v>
      </c>
      <c r="C95" s="14" t="s">
        <v>371</v>
      </c>
      <c r="D95" s="204"/>
      <c r="E95" s="8"/>
    </row>
    <row r="96" spans="1:5" ht="17.25" customHeight="1">
      <c r="A96" s="15" t="s">
        <v>114</v>
      </c>
      <c r="B96" s="205" t="s">
        <v>511</v>
      </c>
      <c r="C96" s="205" t="s">
        <v>371</v>
      </c>
      <c r="D96" s="204">
        <v>5362127946</v>
      </c>
      <c r="E96" s="432">
        <v>4520528133</v>
      </c>
    </row>
    <row r="97" spans="1:5" ht="21" customHeight="1">
      <c r="A97" s="32" t="s">
        <v>115</v>
      </c>
      <c r="B97" s="34" t="s">
        <v>512</v>
      </c>
      <c r="C97" s="34" t="s">
        <v>371</v>
      </c>
      <c r="D97" s="33">
        <v>210656526555</v>
      </c>
      <c r="E97" s="431">
        <v>178253929713</v>
      </c>
    </row>
    <row r="98" spans="1:5" ht="17.25" customHeight="1">
      <c r="A98" s="16" t="s">
        <v>370</v>
      </c>
      <c r="B98" s="206"/>
      <c r="C98" s="206" t="s">
        <v>371</v>
      </c>
      <c r="D98" s="422"/>
      <c r="E98" s="434"/>
    </row>
    <row r="99" spans="1:5" ht="17.25" customHeight="1">
      <c r="A99" s="5" t="s">
        <v>116</v>
      </c>
      <c r="B99" s="5"/>
      <c r="C99" s="13" t="s">
        <v>371</v>
      </c>
      <c r="D99" s="204"/>
      <c r="E99" s="8"/>
    </row>
    <row r="100" spans="1:5" ht="17.25" customHeight="1">
      <c r="A100" s="5" t="s">
        <v>117</v>
      </c>
      <c r="B100" s="5"/>
      <c r="C100" s="13" t="s">
        <v>371</v>
      </c>
      <c r="D100" s="204"/>
      <c r="E100" s="8"/>
    </row>
    <row r="101" spans="1:5" ht="17.25" customHeight="1">
      <c r="A101" s="5" t="s">
        <v>118</v>
      </c>
      <c r="B101" s="5"/>
      <c r="C101" s="13" t="s">
        <v>371</v>
      </c>
      <c r="D101" s="204"/>
      <c r="E101" s="8"/>
    </row>
    <row r="102" spans="1:5" ht="17.25" customHeight="1">
      <c r="A102" s="5" t="s">
        <v>119</v>
      </c>
      <c r="B102" s="5"/>
      <c r="C102" s="13" t="s">
        <v>371</v>
      </c>
      <c r="D102" s="204"/>
      <c r="E102" s="8"/>
    </row>
    <row r="103" spans="1:5" ht="18" customHeight="1">
      <c r="A103" s="5" t="s">
        <v>120</v>
      </c>
      <c r="B103" s="5"/>
      <c r="C103" s="13" t="s">
        <v>371</v>
      </c>
      <c r="D103" s="204"/>
      <c r="E103" s="8"/>
    </row>
    <row r="104" spans="1:5" ht="17.25" customHeight="1">
      <c r="A104" s="5" t="s">
        <v>121</v>
      </c>
      <c r="B104" s="5"/>
      <c r="C104" s="13" t="s">
        <v>371</v>
      </c>
      <c r="D104" s="209">
        <f>D106+D109+D110+D112+D114</f>
        <v>404274800000</v>
      </c>
      <c r="E104" s="6">
        <v>354055680000</v>
      </c>
    </row>
    <row r="105" spans="1:5" ht="17.25" customHeight="1">
      <c r="A105" s="7" t="s">
        <v>122</v>
      </c>
      <c r="B105" s="7" t="s">
        <v>371</v>
      </c>
      <c r="C105" s="14" t="s">
        <v>371</v>
      </c>
      <c r="D105" s="204"/>
      <c r="E105" s="6"/>
    </row>
    <row r="106" spans="1:5" ht="17.25" customHeight="1">
      <c r="A106" s="5" t="s">
        <v>123</v>
      </c>
      <c r="B106" s="5"/>
      <c r="C106" s="13" t="s">
        <v>371</v>
      </c>
      <c r="D106" s="209">
        <v>221939700000</v>
      </c>
      <c r="E106" s="6">
        <v>182515630000</v>
      </c>
    </row>
    <row r="107" spans="1:5" ht="17.25" customHeight="1">
      <c r="A107" s="7" t="s">
        <v>124</v>
      </c>
      <c r="B107" s="7"/>
      <c r="C107" s="14" t="s">
        <v>371</v>
      </c>
      <c r="D107" s="204">
        <v>221939700000</v>
      </c>
      <c r="E107" s="8">
        <v>182515630000</v>
      </c>
    </row>
    <row r="108" spans="1:5" ht="17.25" customHeight="1">
      <c r="A108" s="5" t="s">
        <v>568</v>
      </c>
      <c r="B108" s="7"/>
      <c r="C108" s="14"/>
      <c r="D108" s="209">
        <v>1471100000</v>
      </c>
      <c r="E108" s="8">
        <v>14550000</v>
      </c>
    </row>
    <row r="109" spans="1:5" ht="21" customHeight="1">
      <c r="A109" s="378" t="s">
        <v>569</v>
      </c>
      <c r="B109" s="7"/>
      <c r="C109" s="14"/>
      <c r="D109" s="204">
        <v>1471100000</v>
      </c>
      <c r="E109" s="8">
        <v>14550000</v>
      </c>
    </row>
    <row r="110" spans="1:5" ht="17.25" customHeight="1">
      <c r="A110" s="5" t="s">
        <v>125</v>
      </c>
      <c r="B110" s="5"/>
      <c r="C110" s="13" t="s">
        <v>371</v>
      </c>
      <c r="D110" s="209">
        <v>138101700000</v>
      </c>
      <c r="E110" s="6">
        <v>110000000000</v>
      </c>
    </row>
    <row r="111" spans="1:5" ht="17.25" customHeight="1">
      <c r="A111" s="7" t="s">
        <v>126</v>
      </c>
      <c r="B111" s="7"/>
      <c r="C111" s="14" t="s">
        <v>371</v>
      </c>
      <c r="D111" s="204">
        <v>138101700000</v>
      </c>
      <c r="E111" s="8">
        <v>110000000000</v>
      </c>
    </row>
    <row r="112" spans="1:5" ht="17.25" customHeight="1">
      <c r="A112" s="5" t="s">
        <v>127</v>
      </c>
      <c r="B112" s="5"/>
      <c r="C112" s="13" t="s">
        <v>371</v>
      </c>
      <c r="D112" s="209">
        <v>5612800000</v>
      </c>
      <c r="E112" s="6">
        <v>8363300000</v>
      </c>
    </row>
    <row r="113" spans="1:5" ht="17.25" customHeight="1">
      <c r="A113" s="15" t="s">
        <v>128</v>
      </c>
      <c r="B113" s="15"/>
      <c r="C113" s="14" t="s">
        <v>371</v>
      </c>
      <c r="D113" s="204">
        <v>5612800000</v>
      </c>
      <c r="E113" s="8">
        <v>8363300000</v>
      </c>
    </row>
    <row r="114" spans="1:5" ht="17.25" customHeight="1">
      <c r="A114" s="5" t="s">
        <v>560</v>
      </c>
      <c r="B114" s="5"/>
      <c r="C114" s="14"/>
      <c r="D114" s="209">
        <v>37149500000</v>
      </c>
      <c r="E114" s="6">
        <v>53162200000</v>
      </c>
    </row>
    <row r="115" spans="1:5" ht="17.25" customHeight="1">
      <c r="A115" s="7" t="s">
        <v>561</v>
      </c>
      <c r="B115" s="7"/>
      <c r="C115" s="14"/>
      <c r="D115" s="204">
        <v>37149500000</v>
      </c>
      <c r="E115" s="8">
        <v>53162200000</v>
      </c>
    </row>
    <row r="116" spans="1:5" ht="17.25" customHeight="1">
      <c r="A116" s="5" t="s">
        <v>129</v>
      </c>
      <c r="B116" s="5"/>
      <c r="C116" s="13" t="s">
        <v>371</v>
      </c>
      <c r="D116" s="209">
        <v>6384780000</v>
      </c>
      <c r="E116" s="6">
        <v>25209590000</v>
      </c>
    </row>
    <row r="117" spans="1:5" ht="17.25" customHeight="1">
      <c r="A117" s="5" t="s">
        <v>559</v>
      </c>
      <c r="B117" s="5"/>
      <c r="C117" s="5"/>
      <c r="D117" s="209">
        <v>6384780000</v>
      </c>
      <c r="E117" s="6">
        <v>25068590000</v>
      </c>
    </row>
    <row r="118" spans="1:5" ht="17.25" customHeight="1">
      <c r="A118" s="7" t="s">
        <v>558</v>
      </c>
      <c r="B118" s="7"/>
      <c r="C118" s="5"/>
      <c r="D118" s="204">
        <v>6384780000</v>
      </c>
      <c r="E118" s="8">
        <v>25068590000</v>
      </c>
    </row>
    <row r="119" spans="1:5" ht="17.25" customHeight="1">
      <c r="A119" s="5" t="s">
        <v>570</v>
      </c>
      <c r="B119" s="203"/>
      <c r="C119" s="5"/>
      <c r="D119" s="204"/>
      <c r="E119" s="6">
        <v>141000000</v>
      </c>
    </row>
    <row r="120" spans="1:5" ht="17.25" customHeight="1">
      <c r="A120" s="7" t="s">
        <v>571</v>
      </c>
      <c r="B120" s="203"/>
      <c r="C120" s="5"/>
      <c r="D120" s="204"/>
      <c r="E120" s="8">
        <v>141000000</v>
      </c>
    </row>
    <row r="121" spans="1:5" ht="17.25" customHeight="1">
      <c r="A121" s="16" t="s">
        <v>130</v>
      </c>
      <c r="B121" s="16"/>
      <c r="C121" s="5" t="s">
        <v>371</v>
      </c>
      <c r="D121" s="204"/>
      <c r="E121" s="6">
        <v>0</v>
      </c>
    </row>
    <row r="122" spans="1:5" ht="17.25" customHeight="1">
      <c r="A122" s="5" t="s">
        <v>131</v>
      </c>
      <c r="B122" s="5"/>
      <c r="C122" s="5" t="s">
        <v>371</v>
      </c>
      <c r="D122" s="204"/>
      <c r="E122" s="6">
        <v>0</v>
      </c>
    </row>
    <row r="123" spans="1:5" ht="17.25" customHeight="1">
      <c r="A123" s="9" t="s">
        <v>132</v>
      </c>
      <c r="B123" s="9"/>
      <c r="C123" s="9" t="s">
        <v>371</v>
      </c>
      <c r="D123" s="423"/>
      <c r="E123" s="10">
        <v>0</v>
      </c>
    </row>
    <row r="124" spans="1:5" ht="12" customHeight="1">
      <c r="D124" s="221"/>
    </row>
    <row r="125" spans="1:5" ht="19.5" customHeight="1">
      <c r="A125" s="11"/>
      <c r="D125" s="442" t="s">
        <v>632</v>
      </c>
      <c r="E125" s="442"/>
    </row>
    <row r="126" spans="1:5" ht="19.5" customHeight="1">
      <c r="A126" s="222" t="s">
        <v>620</v>
      </c>
      <c r="B126" s="223"/>
      <c r="C126" s="224"/>
      <c r="D126" s="440" t="s">
        <v>4</v>
      </c>
      <c r="E126" s="440"/>
    </row>
    <row r="127" spans="1:5" ht="18.75" customHeight="1">
      <c r="A127" s="222"/>
      <c r="B127" s="223"/>
      <c r="C127" s="224"/>
      <c r="E127" s="224"/>
    </row>
    <row r="128" spans="1:5" ht="18.75" customHeight="1">
      <c r="A128" s="222"/>
      <c r="B128" s="223"/>
      <c r="C128" s="224"/>
      <c r="E128" s="224"/>
    </row>
    <row r="129" spans="1:5" ht="18.75" customHeight="1">
      <c r="A129" s="222"/>
      <c r="B129" s="223"/>
      <c r="C129" s="224"/>
      <c r="E129" s="224"/>
    </row>
    <row r="130" spans="1:5" ht="19.5" customHeight="1">
      <c r="A130" s="226" t="s">
        <v>621</v>
      </c>
      <c r="B130" s="227"/>
      <c r="C130" s="228"/>
      <c r="D130" s="448" t="s">
        <v>6</v>
      </c>
      <c r="E130" s="448"/>
    </row>
    <row r="131" spans="1:5" ht="19.5" customHeight="1">
      <c r="A131" s="11"/>
      <c r="B131" s="223"/>
      <c r="C131" s="229"/>
      <c r="D131" s="229"/>
    </row>
    <row r="132" spans="1:5" ht="19.5" customHeight="1">
      <c r="A132" s="11"/>
      <c r="B132" s="223"/>
      <c r="C132" s="229"/>
      <c r="D132" s="229"/>
    </row>
    <row r="133" spans="1:5" ht="19.5" customHeight="1">
      <c r="A133" s="11"/>
      <c r="B133" s="223"/>
      <c r="C133" s="229"/>
      <c r="D133" s="229"/>
    </row>
    <row r="134" spans="1:5" ht="19.5" customHeight="1">
      <c r="A134" s="11"/>
      <c r="B134" s="11"/>
      <c r="C134" s="11"/>
    </row>
    <row r="135" spans="1:5" ht="19.5" customHeight="1">
      <c r="A135" s="11"/>
    </row>
  </sheetData>
  <mergeCells count="5">
    <mergeCell ref="A4:E4"/>
    <mergeCell ref="A5:E5"/>
    <mergeCell ref="D125:E125"/>
    <mergeCell ref="D126:E126"/>
    <mergeCell ref="D130:E130"/>
  </mergeCells>
  <phoneticPr fontId="13" type="noConversion"/>
  <printOptions horizontalCentered="1"/>
  <pageMargins left="0.73" right="0.3" top="0.65" bottom="0.69" header="0.3" footer="0.31"/>
  <pageSetup orientation="portrait" horizontalDpi="300" verticalDpi="300" r:id="rId1"/>
  <headerFooter alignWithMargins="0">
    <oddFooter>&amp;CCĐKT - Q4.2015&amp;RTrang &amp;P/3</oddFooter>
  </headerFooter>
</worksheet>
</file>

<file path=xl/worksheets/sheet4.xml><?xml version="1.0" encoding="utf-8"?>
<worksheet xmlns="http://schemas.openxmlformats.org/spreadsheetml/2006/main" xmlns:r="http://schemas.openxmlformats.org/officeDocument/2006/relationships">
  <dimension ref="A1:AJ381"/>
  <sheetViews>
    <sheetView view="pageLayout" workbookViewId="0">
      <selection activeCell="Y336" sqref="Y336"/>
    </sheetView>
  </sheetViews>
  <sheetFormatPr defaultRowHeight="18" customHeight="1"/>
  <cols>
    <col min="1" max="1" width="3.7109375" style="36" customWidth="1"/>
    <col min="2" max="12" width="4.42578125" style="38" customWidth="1"/>
    <col min="13" max="16" width="4.42578125" style="166" customWidth="1"/>
    <col min="17" max="17" width="4.42578125" style="38" customWidth="1"/>
    <col min="18" max="21" width="4.42578125" style="166" customWidth="1"/>
    <col min="22" max="22" width="2.85546875" style="38" customWidth="1"/>
    <col min="23" max="23" width="4" style="181" customWidth="1"/>
    <col min="24" max="24" width="11.28515625" style="181" bestFit="1" customWidth="1"/>
    <col min="25" max="26" width="12.85546875" style="181" customWidth="1"/>
    <col min="27" max="27" width="11" style="181" bestFit="1" customWidth="1"/>
    <col min="28" max="29" width="9.140625" style="181"/>
    <col min="30" max="30" width="9.28515625" style="181" bestFit="1" customWidth="1"/>
    <col min="31" max="32" width="9.140625" style="181"/>
    <col min="33" max="33" width="11" style="181" bestFit="1" customWidth="1"/>
    <col min="34" max="16384" width="9.140625" style="181"/>
  </cols>
  <sheetData>
    <row r="1" spans="1:21" ht="18" customHeight="1">
      <c r="A1" s="164" t="s">
        <v>133</v>
      </c>
      <c r="Q1" s="450" t="s">
        <v>134</v>
      </c>
      <c r="R1" s="450"/>
      <c r="S1" s="450"/>
      <c r="T1" s="450"/>
      <c r="U1" s="450"/>
    </row>
    <row r="2" spans="1:21" ht="15.95" customHeight="1">
      <c r="A2" s="256" t="s">
        <v>135</v>
      </c>
      <c r="N2" s="451"/>
      <c r="O2" s="451"/>
      <c r="P2" s="451"/>
      <c r="Q2" s="451"/>
      <c r="R2" s="451"/>
      <c r="S2" s="451"/>
      <c r="T2" s="451"/>
      <c r="U2" s="451"/>
    </row>
    <row r="3" spans="1:21" ht="9.75" customHeight="1">
      <c r="A3" s="257"/>
      <c r="B3" s="258"/>
      <c r="C3" s="258"/>
      <c r="D3" s="258"/>
      <c r="E3" s="258"/>
      <c r="F3" s="258"/>
      <c r="G3" s="258"/>
      <c r="H3" s="258"/>
      <c r="I3" s="258"/>
      <c r="J3" s="258"/>
      <c r="K3" s="258"/>
      <c r="L3" s="258"/>
      <c r="M3" s="259"/>
      <c r="N3" s="452"/>
      <c r="O3" s="452"/>
      <c r="P3" s="452"/>
      <c r="Q3" s="452"/>
      <c r="R3" s="452"/>
      <c r="S3" s="452"/>
      <c r="T3" s="452"/>
      <c r="U3" s="452"/>
    </row>
    <row r="4" spans="1:21" ht="18" customHeight="1">
      <c r="A4" s="260" t="s">
        <v>136</v>
      </c>
      <c r="T4" s="167"/>
      <c r="U4" s="167"/>
    </row>
    <row r="5" spans="1:21" ht="4.5" customHeight="1">
      <c r="A5" s="181"/>
      <c r="T5" s="167"/>
      <c r="U5" s="167"/>
    </row>
    <row r="6" spans="1:21" ht="22.5" customHeight="1">
      <c r="A6" s="453" t="s">
        <v>137</v>
      </c>
      <c r="B6" s="453"/>
      <c r="C6" s="453"/>
      <c r="D6" s="453"/>
      <c r="E6" s="453"/>
      <c r="F6" s="453"/>
      <c r="G6" s="453"/>
      <c r="H6" s="453"/>
      <c r="I6" s="453"/>
      <c r="J6" s="453"/>
      <c r="K6" s="453"/>
      <c r="L6" s="453"/>
      <c r="M6" s="453"/>
      <c r="N6" s="453"/>
      <c r="O6" s="453"/>
      <c r="P6" s="453"/>
      <c r="Q6" s="453"/>
      <c r="R6" s="453"/>
      <c r="S6" s="453"/>
      <c r="T6" s="453"/>
      <c r="U6" s="453"/>
    </row>
    <row r="7" spans="1:21" ht="15.95" customHeight="1">
      <c r="A7" s="454" t="s">
        <v>635</v>
      </c>
      <c r="B7" s="454"/>
      <c r="C7" s="454"/>
      <c r="D7" s="454"/>
      <c r="E7" s="454"/>
      <c r="F7" s="454"/>
      <c r="G7" s="454"/>
      <c r="H7" s="454"/>
      <c r="I7" s="454"/>
      <c r="J7" s="454"/>
      <c r="K7" s="454"/>
      <c r="L7" s="454"/>
      <c r="M7" s="454"/>
      <c r="N7" s="454"/>
      <c r="O7" s="454"/>
      <c r="P7" s="454"/>
      <c r="Q7" s="454"/>
      <c r="R7" s="454"/>
      <c r="S7" s="454"/>
      <c r="T7" s="454"/>
      <c r="U7" s="454"/>
    </row>
    <row r="8" spans="1:21" ht="14.25" customHeight="1">
      <c r="A8" s="181"/>
      <c r="T8" s="167"/>
      <c r="U8" s="167"/>
    </row>
    <row r="9" spans="1:21" ht="19.5" customHeight="1">
      <c r="A9" s="261" t="s">
        <v>513</v>
      </c>
      <c r="B9" s="164" t="s">
        <v>138</v>
      </c>
      <c r="T9" s="167"/>
      <c r="U9" s="167"/>
    </row>
    <row r="10" spans="1:21" ht="19.5" customHeight="1">
      <c r="A10" s="262">
        <v>1</v>
      </c>
      <c r="B10" s="164" t="s">
        <v>139</v>
      </c>
      <c r="T10" s="167"/>
      <c r="U10" s="167"/>
    </row>
    <row r="11" spans="1:21" ht="18" customHeight="1">
      <c r="A11" s="181"/>
      <c r="B11" s="455" t="s">
        <v>140</v>
      </c>
      <c r="C11" s="455"/>
      <c r="D11" s="455"/>
      <c r="E11" s="455"/>
      <c r="F11" s="455"/>
      <c r="G11" s="455"/>
      <c r="H11" s="455"/>
      <c r="I11" s="455"/>
      <c r="J11" s="455"/>
      <c r="K11" s="455"/>
      <c r="L11" s="455"/>
      <c r="M11" s="455"/>
      <c r="N11" s="455"/>
      <c r="O11" s="455"/>
      <c r="P11" s="455"/>
      <c r="Q11" s="455"/>
      <c r="R11" s="455"/>
      <c r="S11" s="455"/>
      <c r="T11" s="455"/>
      <c r="U11" s="455"/>
    </row>
    <row r="12" spans="1:21" ht="24" customHeight="1">
      <c r="A12" s="181"/>
      <c r="B12" s="455"/>
      <c r="C12" s="455"/>
      <c r="D12" s="455"/>
      <c r="E12" s="455"/>
      <c r="F12" s="455"/>
      <c r="G12" s="455"/>
      <c r="H12" s="455"/>
      <c r="I12" s="455"/>
      <c r="J12" s="455"/>
      <c r="K12" s="455"/>
      <c r="L12" s="455"/>
      <c r="M12" s="455"/>
      <c r="N12" s="455"/>
      <c r="O12" s="455"/>
      <c r="P12" s="455"/>
      <c r="Q12" s="455"/>
      <c r="R12" s="455"/>
      <c r="S12" s="455"/>
      <c r="T12" s="455"/>
      <c r="U12" s="455"/>
    </row>
    <row r="13" spans="1:21" ht="12.75">
      <c r="A13" s="181"/>
      <c r="B13" s="455"/>
      <c r="C13" s="455"/>
      <c r="D13" s="455"/>
      <c r="E13" s="455"/>
      <c r="F13" s="455"/>
      <c r="G13" s="455"/>
      <c r="H13" s="455"/>
      <c r="I13" s="455"/>
      <c r="J13" s="455"/>
      <c r="K13" s="455"/>
      <c r="L13" s="455"/>
      <c r="M13" s="455"/>
      <c r="N13" s="455"/>
      <c r="O13" s="455"/>
      <c r="P13" s="455"/>
      <c r="Q13" s="455"/>
      <c r="R13" s="455"/>
      <c r="S13" s="455"/>
      <c r="T13" s="455"/>
      <c r="U13" s="455"/>
    </row>
    <row r="14" spans="1:21" ht="18" customHeight="1">
      <c r="A14" s="181"/>
      <c r="B14" s="467" t="s">
        <v>628</v>
      </c>
      <c r="C14" s="467"/>
      <c r="D14" s="467"/>
      <c r="E14" s="467"/>
      <c r="F14" s="467"/>
      <c r="G14" s="467"/>
      <c r="H14" s="467"/>
      <c r="I14" s="467"/>
      <c r="J14" s="467"/>
      <c r="K14" s="467"/>
      <c r="L14" s="467"/>
      <c r="M14" s="467"/>
      <c r="N14" s="467"/>
      <c r="O14" s="467"/>
      <c r="P14" s="467"/>
      <c r="Q14" s="467"/>
      <c r="R14" s="467"/>
      <c r="S14" s="467"/>
      <c r="T14" s="467"/>
      <c r="U14" s="467"/>
    </row>
    <row r="15" spans="1:21" ht="12.75">
      <c r="A15" s="181"/>
      <c r="B15" s="380"/>
      <c r="C15" s="380"/>
      <c r="D15" s="380"/>
      <c r="E15" s="380"/>
      <c r="F15" s="380"/>
      <c r="G15" s="380"/>
      <c r="H15" s="380"/>
      <c r="I15" s="380"/>
      <c r="J15" s="380"/>
      <c r="K15" s="380"/>
      <c r="L15" s="380"/>
      <c r="M15" s="380"/>
      <c r="N15" s="380"/>
      <c r="O15" s="380"/>
      <c r="P15" s="380"/>
      <c r="Q15" s="380"/>
      <c r="R15" s="380"/>
      <c r="S15" s="380"/>
      <c r="T15" s="380"/>
      <c r="U15" s="380"/>
    </row>
    <row r="16" spans="1:21" ht="18" customHeight="1">
      <c r="A16" s="262">
        <v>2</v>
      </c>
      <c r="B16" s="164" t="s">
        <v>141</v>
      </c>
      <c r="T16" s="167"/>
      <c r="U16" s="167"/>
    </row>
    <row r="17" spans="1:21" ht="18" customHeight="1">
      <c r="A17" s="263" t="s">
        <v>514</v>
      </c>
      <c r="B17" s="223" t="s">
        <v>142</v>
      </c>
      <c r="C17" s="223"/>
      <c r="D17" s="223"/>
      <c r="E17" s="223"/>
      <c r="F17" s="223"/>
      <c r="G17" s="223"/>
      <c r="H17" s="223"/>
      <c r="I17" s="223"/>
      <c r="J17" s="223"/>
      <c r="K17" s="223"/>
      <c r="L17" s="223"/>
      <c r="M17" s="223"/>
      <c r="N17" s="223"/>
      <c r="O17" s="223"/>
      <c r="P17" s="223"/>
      <c r="Q17" s="223"/>
      <c r="R17" s="223"/>
      <c r="S17" s="223"/>
      <c r="T17" s="223"/>
      <c r="U17" s="223"/>
    </row>
    <row r="18" spans="1:21" ht="18" customHeight="1">
      <c r="A18" s="263" t="s">
        <v>515</v>
      </c>
      <c r="B18" s="223" t="s">
        <v>143</v>
      </c>
      <c r="C18" s="223"/>
      <c r="D18" s="223"/>
      <c r="E18" s="223"/>
      <c r="F18" s="223"/>
      <c r="G18" s="223"/>
      <c r="H18" s="223"/>
      <c r="I18" s="223"/>
      <c r="J18" s="223"/>
      <c r="K18" s="223"/>
      <c r="L18" s="223"/>
      <c r="M18" s="223"/>
      <c r="N18" s="223"/>
      <c r="O18" s="223"/>
      <c r="P18" s="223"/>
      <c r="Q18" s="223"/>
      <c r="R18" s="223"/>
      <c r="S18" s="223"/>
      <c r="T18" s="223"/>
      <c r="U18" s="223"/>
    </row>
    <row r="19" spans="1:21" ht="21" hidden="1" customHeight="1">
      <c r="A19" s="262" t="s">
        <v>516</v>
      </c>
      <c r="B19" s="223" t="s">
        <v>144</v>
      </c>
      <c r="C19" s="223"/>
      <c r="D19" s="223"/>
      <c r="E19" s="223"/>
      <c r="F19" s="223"/>
      <c r="G19" s="223"/>
      <c r="H19" s="223"/>
      <c r="I19" s="223"/>
      <c r="J19" s="223"/>
      <c r="K19" s="223"/>
      <c r="L19" s="223"/>
      <c r="M19" s="223"/>
      <c r="N19" s="223"/>
      <c r="O19" s="223"/>
      <c r="P19" s="223"/>
      <c r="Q19" s="223"/>
      <c r="R19" s="223"/>
      <c r="S19" s="223"/>
      <c r="T19" s="223"/>
      <c r="U19" s="223"/>
    </row>
    <row r="20" spans="1:21" ht="19.5" hidden="1" customHeight="1">
      <c r="A20" s="181"/>
      <c r="B20" s="223" t="s">
        <v>145</v>
      </c>
      <c r="C20" s="223"/>
      <c r="D20" s="223"/>
      <c r="E20" s="223"/>
      <c r="F20" s="223"/>
      <c r="G20" s="223"/>
      <c r="H20" s="223"/>
      <c r="I20" s="223"/>
      <c r="J20" s="223"/>
      <c r="K20" s="223"/>
      <c r="L20" s="223"/>
      <c r="M20" s="223"/>
      <c r="N20" s="223"/>
      <c r="O20" s="223"/>
      <c r="P20" s="223"/>
      <c r="Q20" s="223"/>
      <c r="R20" s="223"/>
      <c r="S20" s="223"/>
      <c r="T20" s="223"/>
      <c r="U20" s="223"/>
    </row>
    <row r="21" spans="1:21" ht="18" customHeight="1">
      <c r="A21" s="181"/>
      <c r="B21" s="223" t="s">
        <v>146</v>
      </c>
      <c r="C21" s="223"/>
      <c r="D21" s="223"/>
      <c r="E21" s="223"/>
      <c r="F21" s="223"/>
      <c r="G21" s="223"/>
      <c r="H21" s="223"/>
      <c r="I21" s="223"/>
      <c r="J21" s="223"/>
      <c r="K21" s="223"/>
      <c r="L21" s="223"/>
      <c r="M21" s="223"/>
      <c r="N21" s="223"/>
      <c r="O21" s="223"/>
      <c r="P21" s="223"/>
      <c r="Q21" s="223"/>
      <c r="R21" s="223"/>
      <c r="S21" s="223"/>
      <c r="T21" s="223"/>
      <c r="U21" s="223"/>
    </row>
    <row r="22" spans="1:21" ht="18" customHeight="1">
      <c r="A22" s="181"/>
      <c r="B22" s="223" t="s">
        <v>147</v>
      </c>
      <c r="C22" s="223"/>
      <c r="D22" s="223"/>
      <c r="E22" s="223"/>
      <c r="F22" s="223"/>
      <c r="G22" s="223"/>
      <c r="H22" s="223"/>
      <c r="I22" s="223"/>
      <c r="J22" s="223"/>
      <c r="K22" s="223"/>
      <c r="L22" s="223"/>
      <c r="M22" s="223"/>
      <c r="N22" s="223"/>
      <c r="O22" s="223"/>
      <c r="P22" s="223"/>
      <c r="Q22" s="223"/>
      <c r="R22" s="223"/>
      <c r="S22" s="223"/>
      <c r="T22" s="223"/>
      <c r="U22" s="223"/>
    </row>
    <row r="23" spans="1:21" ht="18" customHeight="1">
      <c r="A23" s="181"/>
      <c r="B23" s="223" t="s">
        <v>148</v>
      </c>
      <c r="C23" s="223"/>
      <c r="D23" s="223"/>
      <c r="E23" s="223"/>
      <c r="F23" s="223"/>
      <c r="G23" s="223"/>
      <c r="H23" s="223"/>
      <c r="I23" s="223"/>
      <c r="J23" s="223"/>
      <c r="K23" s="223"/>
      <c r="L23" s="223"/>
      <c r="M23" s="223"/>
      <c r="N23" s="223"/>
      <c r="O23" s="223"/>
      <c r="P23" s="223"/>
      <c r="Q23" s="223"/>
      <c r="R23" s="223"/>
      <c r="S23" s="223"/>
      <c r="T23" s="223"/>
      <c r="U23" s="223"/>
    </row>
    <row r="24" spans="1:21" ht="18" customHeight="1">
      <c r="A24" s="181"/>
      <c r="B24" s="223" t="s">
        <v>149</v>
      </c>
      <c r="C24" s="264"/>
      <c r="D24" s="265"/>
      <c r="E24" s="265"/>
      <c r="F24" s="462">
        <v>135000000000</v>
      </c>
      <c r="G24" s="462"/>
      <c r="H24" s="462"/>
      <c r="I24" s="462"/>
      <c r="J24" s="462"/>
      <c r="K24" s="194" t="s">
        <v>150</v>
      </c>
      <c r="T24" s="167"/>
      <c r="U24" s="167"/>
    </row>
    <row r="25" spans="1:21" ht="18" customHeight="1">
      <c r="A25" s="261" t="s">
        <v>517</v>
      </c>
      <c r="B25" s="164" t="s">
        <v>151</v>
      </c>
      <c r="T25" s="167"/>
      <c r="U25" s="167"/>
    </row>
    <row r="26" spans="1:21" ht="18" customHeight="1">
      <c r="A26" s="262">
        <v>1</v>
      </c>
      <c r="B26" s="164" t="s">
        <v>152</v>
      </c>
      <c r="T26" s="167"/>
      <c r="U26" s="167"/>
    </row>
    <row r="27" spans="1:21" ht="18" customHeight="1">
      <c r="A27" s="266"/>
      <c r="B27" s="181" t="s">
        <v>615</v>
      </c>
      <c r="T27" s="167"/>
      <c r="U27" s="167"/>
    </row>
    <row r="28" spans="1:21" ht="18" customHeight="1">
      <c r="A28" s="262">
        <v>2</v>
      </c>
      <c r="B28" s="164" t="s">
        <v>153</v>
      </c>
      <c r="T28" s="167"/>
      <c r="U28" s="167"/>
    </row>
    <row r="29" spans="1:21" ht="18" customHeight="1">
      <c r="A29" s="266"/>
      <c r="B29" s="181" t="s">
        <v>648</v>
      </c>
      <c r="T29" s="167"/>
      <c r="U29" s="167"/>
    </row>
    <row r="30" spans="1:21" ht="18" customHeight="1">
      <c r="A30" s="261" t="s">
        <v>518</v>
      </c>
      <c r="B30" s="164" t="s">
        <v>154</v>
      </c>
      <c r="T30" s="167"/>
      <c r="U30" s="167"/>
    </row>
    <row r="31" spans="1:21" ht="18" customHeight="1">
      <c r="A31" s="262">
        <v>1</v>
      </c>
      <c r="B31" s="164" t="s">
        <v>155</v>
      </c>
      <c r="T31" s="167"/>
      <c r="U31" s="167"/>
    </row>
    <row r="32" spans="1:21" ht="56.25" customHeight="1">
      <c r="A32" s="181"/>
      <c r="B32" s="463" t="s">
        <v>156</v>
      </c>
      <c r="C32" s="464"/>
      <c r="D32" s="464"/>
      <c r="E32" s="464"/>
      <c r="F32" s="464"/>
      <c r="G32" s="464"/>
      <c r="H32" s="464"/>
      <c r="I32" s="464"/>
      <c r="J32" s="464"/>
      <c r="K32" s="464"/>
      <c r="L32" s="464"/>
      <c r="M32" s="464"/>
      <c r="N32" s="464"/>
      <c r="O32" s="464"/>
      <c r="P32" s="464"/>
      <c r="Q32" s="464"/>
      <c r="R32" s="464"/>
      <c r="S32" s="464"/>
      <c r="T32" s="464"/>
      <c r="U32" s="464"/>
    </row>
    <row r="33" spans="1:23" ht="29.1" customHeight="1">
      <c r="A33" s="181"/>
      <c r="B33" s="465" t="s">
        <v>618</v>
      </c>
      <c r="C33" s="466"/>
      <c r="D33" s="466"/>
      <c r="E33" s="466"/>
      <c r="F33" s="466"/>
      <c r="G33" s="466"/>
      <c r="H33" s="466"/>
      <c r="I33" s="466"/>
      <c r="J33" s="466"/>
      <c r="K33" s="466"/>
      <c r="L33" s="466"/>
      <c r="M33" s="466"/>
      <c r="N33" s="466"/>
      <c r="O33" s="466"/>
      <c r="P33" s="466"/>
      <c r="Q33" s="466"/>
      <c r="R33" s="466"/>
      <c r="S33" s="466"/>
      <c r="T33" s="466"/>
      <c r="U33" s="466"/>
    </row>
    <row r="34" spans="1:23" ht="29.1" customHeight="1">
      <c r="A34" s="181"/>
      <c r="B34" s="465" t="s">
        <v>619</v>
      </c>
      <c r="C34" s="466"/>
      <c r="D34" s="466"/>
      <c r="E34" s="466"/>
      <c r="F34" s="466"/>
      <c r="G34" s="466"/>
      <c r="H34" s="466"/>
      <c r="I34" s="466"/>
      <c r="J34" s="466"/>
      <c r="K34" s="466"/>
      <c r="L34" s="466"/>
      <c r="M34" s="466"/>
      <c r="N34" s="466"/>
      <c r="O34" s="466"/>
      <c r="P34" s="466"/>
      <c r="Q34" s="466"/>
      <c r="R34" s="466"/>
      <c r="S34" s="466"/>
      <c r="T34" s="466"/>
      <c r="U34" s="466"/>
    </row>
    <row r="35" spans="1:23" ht="29.1" customHeight="1">
      <c r="A35" s="181"/>
      <c r="B35" s="465" t="s">
        <v>157</v>
      </c>
      <c r="C35" s="466"/>
      <c r="D35" s="466"/>
      <c r="E35" s="466"/>
      <c r="F35" s="466"/>
      <c r="G35" s="466"/>
      <c r="H35" s="466"/>
      <c r="I35" s="466"/>
      <c r="J35" s="466"/>
      <c r="K35" s="466"/>
      <c r="L35" s="466"/>
      <c r="M35" s="466"/>
      <c r="N35" s="466"/>
      <c r="O35" s="466"/>
      <c r="P35" s="466"/>
      <c r="Q35" s="466"/>
      <c r="R35" s="466"/>
      <c r="S35" s="466"/>
      <c r="T35" s="466"/>
      <c r="U35" s="466"/>
    </row>
    <row r="36" spans="1:23" ht="29.1" customHeight="1">
      <c r="A36" s="181"/>
      <c r="B36" s="465" t="s">
        <v>158</v>
      </c>
      <c r="C36" s="466"/>
      <c r="D36" s="466"/>
      <c r="E36" s="466"/>
      <c r="F36" s="466"/>
      <c r="G36" s="466"/>
      <c r="H36" s="466"/>
      <c r="I36" s="466"/>
      <c r="J36" s="466"/>
      <c r="K36" s="466"/>
      <c r="L36" s="466"/>
      <c r="M36" s="466"/>
      <c r="N36" s="466"/>
      <c r="O36" s="466"/>
      <c r="P36" s="466"/>
      <c r="Q36" s="466"/>
      <c r="R36" s="466"/>
      <c r="S36" s="466"/>
      <c r="T36" s="466"/>
      <c r="U36" s="466"/>
    </row>
    <row r="37" spans="1:23" ht="29.1" customHeight="1">
      <c r="A37" s="181"/>
      <c r="B37" s="465" t="s">
        <v>159</v>
      </c>
      <c r="C37" s="466"/>
      <c r="D37" s="466"/>
      <c r="E37" s="466"/>
      <c r="F37" s="466"/>
      <c r="G37" s="466"/>
      <c r="H37" s="466"/>
      <c r="I37" s="466"/>
      <c r="J37" s="466"/>
      <c r="K37" s="466"/>
      <c r="L37" s="466"/>
      <c r="M37" s="466"/>
      <c r="N37" s="466"/>
      <c r="O37" s="466"/>
      <c r="P37" s="466"/>
      <c r="Q37" s="466"/>
      <c r="R37" s="466"/>
      <c r="S37" s="466"/>
      <c r="T37" s="466"/>
      <c r="U37" s="466"/>
    </row>
    <row r="38" spans="1:23" ht="76.5" customHeight="1">
      <c r="A38" s="181"/>
      <c r="B38" s="463" t="s">
        <v>160</v>
      </c>
      <c r="C38" s="464"/>
      <c r="D38" s="464"/>
      <c r="E38" s="464"/>
      <c r="F38" s="464"/>
      <c r="G38" s="464"/>
      <c r="H38" s="464"/>
      <c r="I38" s="464"/>
      <c r="J38" s="464"/>
      <c r="K38" s="464"/>
      <c r="L38" s="464"/>
      <c r="M38" s="464"/>
      <c r="N38" s="464"/>
      <c r="O38" s="464"/>
      <c r="P38" s="464"/>
      <c r="Q38" s="464"/>
      <c r="R38" s="464"/>
      <c r="S38" s="464"/>
      <c r="T38" s="464"/>
      <c r="U38" s="464"/>
    </row>
    <row r="39" spans="1:23" ht="23.25" hidden="1" customHeight="1">
      <c r="A39" s="181"/>
      <c r="B39" s="267"/>
      <c r="C39" s="268"/>
      <c r="D39" s="268"/>
      <c r="E39" s="268"/>
      <c r="F39" s="268"/>
      <c r="G39" s="268"/>
      <c r="H39" s="268"/>
      <c r="I39" s="268"/>
      <c r="J39" s="268"/>
      <c r="K39" s="268"/>
      <c r="L39" s="268"/>
      <c r="M39" s="268"/>
      <c r="N39" s="268"/>
      <c r="O39" s="268"/>
      <c r="P39" s="268"/>
      <c r="Q39" s="268"/>
      <c r="R39" s="268"/>
      <c r="S39" s="268"/>
      <c r="T39" s="268"/>
      <c r="U39" s="268"/>
    </row>
    <row r="40" spans="1:23" ht="19.5" customHeight="1">
      <c r="A40" s="262">
        <v>2</v>
      </c>
      <c r="B40" s="164" t="s">
        <v>161</v>
      </c>
      <c r="T40" s="167"/>
      <c r="U40" s="167"/>
    </row>
    <row r="41" spans="1:23" ht="30" customHeight="1">
      <c r="A41" s="262"/>
      <c r="B41" s="463" t="s">
        <v>162</v>
      </c>
      <c r="C41" s="464"/>
      <c r="D41" s="464"/>
      <c r="E41" s="464"/>
      <c r="F41" s="464"/>
      <c r="G41" s="464"/>
      <c r="H41" s="464"/>
      <c r="I41" s="464"/>
      <c r="J41" s="464"/>
      <c r="K41" s="464"/>
      <c r="L41" s="464"/>
      <c r="M41" s="464"/>
      <c r="N41" s="464"/>
      <c r="O41" s="464"/>
      <c r="P41" s="464"/>
      <c r="Q41" s="464"/>
      <c r="R41" s="464"/>
      <c r="S41" s="464"/>
      <c r="T41" s="464"/>
      <c r="U41" s="464"/>
    </row>
    <row r="42" spans="1:23" ht="57.95" customHeight="1">
      <c r="A42" s="262"/>
      <c r="B42" s="463" t="s">
        <v>163</v>
      </c>
      <c r="C42" s="464"/>
      <c r="D42" s="464"/>
      <c r="E42" s="464"/>
      <c r="F42" s="464"/>
      <c r="G42" s="464"/>
      <c r="H42" s="464"/>
      <c r="I42" s="464"/>
      <c r="J42" s="464"/>
      <c r="K42" s="464"/>
      <c r="L42" s="464"/>
      <c r="M42" s="464"/>
      <c r="N42" s="464"/>
      <c r="O42" s="464"/>
      <c r="P42" s="464"/>
      <c r="Q42" s="464"/>
      <c r="R42" s="464"/>
      <c r="S42" s="464"/>
      <c r="T42" s="464"/>
      <c r="U42" s="464"/>
      <c r="V42" s="269"/>
      <c r="W42" s="269"/>
    </row>
    <row r="43" spans="1:23" ht="19.5" customHeight="1">
      <c r="A43" s="262">
        <v>3</v>
      </c>
      <c r="B43" s="164" t="s">
        <v>164</v>
      </c>
      <c r="T43" s="167"/>
      <c r="U43" s="167"/>
    </row>
    <row r="44" spans="1:23" ht="32.1" customHeight="1">
      <c r="A44" s="262"/>
      <c r="B44" s="463" t="s">
        <v>165</v>
      </c>
      <c r="C44" s="464"/>
      <c r="D44" s="464"/>
      <c r="E44" s="464"/>
      <c r="F44" s="464"/>
      <c r="G44" s="464"/>
      <c r="H44" s="464"/>
      <c r="I44" s="464"/>
      <c r="J44" s="464"/>
      <c r="K44" s="464"/>
      <c r="L44" s="464"/>
      <c r="M44" s="464"/>
      <c r="N44" s="464"/>
      <c r="O44" s="464"/>
      <c r="P44" s="464"/>
      <c r="Q44" s="464"/>
      <c r="R44" s="464"/>
      <c r="S44" s="464"/>
      <c r="T44" s="464"/>
      <c r="U44" s="464"/>
      <c r="V44" s="269"/>
      <c r="W44" s="269"/>
    </row>
    <row r="45" spans="1:23" ht="18" customHeight="1">
      <c r="A45" s="262"/>
      <c r="B45" s="463" t="s">
        <v>166</v>
      </c>
      <c r="C45" s="464"/>
      <c r="D45" s="464"/>
      <c r="E45" s="464"/>
      <c r="F45" s="464"/>
      <c r="G45" s="464"/>
      <c r="H45" s="464"/>
      <c r="I45" s="464"/>
      <c r="J45" s="464"/>
      <c r="K45" s="464"/>
      <c r="L45" s="464"/>
      <c r="M45" s="464"/>
      <c r="N45" s="464"/>
      <c r="O45" s="464"/>
      <c r="P45" s="464"/>
      <c r="Q45" s="464"/>
      <c r="R45" s="464"/>
      <c r="S45" s="464"/>
      <c r="T45" s="464"/>
      <c r="U45" s="464"/>
      <c r="W45" s="38"/>
    </row>
    <row r="46" spans="1:23" ht="19.5" customHeight="1">
      <c r="A46" s="262">
        <v>4</v>
      </c>
      <c r="B46" s="261" t="s">
        <v>167</v>
      </c>
      <c r="I46" s="475" t="s">
        <v>168</v>
      </c>
      <c r="J46" s="475"/>
      <c r="K46" s="475"/>
      <c r="L46" s="475"/>
      <c r="M46" s="475"/>
      <c r="T46" s="167"/>
      <c r="U46" s="167"/>
    </row>
    <row r="47" spans="1:23" ht="19.5" customHeight="1">
      <c r="A47" s="261" t="s">
        <v>519</v>
      </c>
      <c r="B47" s="261" t="s">
        <v>169</v>
      </c>
      <c r="T47" s="167"/>
      <c r="U47" s="167"/>
    </row>
    <row r="48" spans="1:23" ht="19.5" hidden="1" customHeight="1">
      <c r="A48" s="262">
        <v>1</v>
      </c>
      <c r="B48" s="261" t="s">
        <v>170</v>
      </c>
      <c r="T48" s="167"/>
      <c r="U48" s="167"/>
    </row>
    <row r="49" spans="1:21" ht="118.5" hidden="1" customHeight="1">
      <c r="A49" s="262"/>
      <c r="B49" s="463" t="s">
        <v>171</v>
      </c>
      <c r="C49" s="464"/>
      <c r="D49" s="464"/>
      <c r="E49" s="464"/>
      <c r="F49" s="464"/>
      <c r="G49" s="464"/>
      <c r="H49" s="464"/>
      <c r="I49" s="464"/>
      <c r="J49" s="464"/>
      <c r="K49" s="464"/>
      <c r="L49" s="464"/>
      <c r="M49" s="464"/>
      <c r="N49" s="464"/>
      <c r="O49" s="464"/>
      <c r="P49" s="464"/>
      <c r="Q49" s="464"/>
      <c r="R49" s="464"/>
      <c r="S49" s="464"/>
      <c r="T49" s="464"/>
      <c r="U49" s="464"/>
    </row>
    <row r="50" spans="1:21" ht="19.5" customHeight="1">
      <c r="A50" s="262">
        <v>1</v>
      </c>
      <c r="B50" s="261" t="s">
        <v>172</v>
      </c>
      <c r="T50" s="167"/>
      <c r="U50" s="167"/>
    </row>
    <row r="51" spans="1:21" ht="53.25" customHeight="1">
      <c r="A51" s="266"/>
      <c r="B51" s="463" t="s">
        <v>173</v>
      </c>
      <c r="C51" s="464"/>
      <c r="D51" s="464"/>
      <c r="E51" s="464"/>
      <c r="F51" s="464"/>
      <c r="G51" s="464"/>
      <c r="H51" s="464"/>
      <c r="I51" s="464"/>
      <c r="J51" s="464"/>
      <c r="K51" s="464"/>
      <c r="L51" s="464"/>
      <c r="M51" s="464"/>
      <c r="N51" s="464"/>
      <c r="O51" s="464"/>
      <c r="P51" s="464"/>
      <c r="Q51" s="464"/>
      <c r="R51" s="464"/>
      <c r="S51" s="464"/>
      <c r="T51" s="464"/>
      <c r="U51" s="464"/>
    </row>
    <row r="52" spans="1:21" ht="18.95" customHeight="1">
      <c r="A52" s="266"/>
      <c r="B52" s="465" t="s">
        <v>174</v>
      </c>
      <c r="C52" s="466"/>
      <c r="D52" s="466"/>
      <c r="E52" s="466"/>
      <c r="F52" s="466"/>
      <c r="G52" s="466"/>
      <c r="H52" s="466"/>
      <c r="I52" s="466"/>
      <c r="J52" s="466"/>
      <c r="K52" s="466"/>
      <c r="L52" s="466"/>
      <c r="M52" s="466"/>
      <c r="N52" s="466"/>
      <c r="O52" s="466"/>
      <c r="P52" s="466"/>
      <c r="Q52" s="466"/>
      <c r="R52" s="466"/>
      <c r="S52" s="466"/>
      <c r="T52" s="466"/>
      <c r="U52" s="466"/>
    </row>
    <row r="53" spans="1:21" s="271" customFormat="1" ht="18.95" customHeight="1">
      <c r="A53" s="270">
        <v>2</v>
      </c>
      <c r="B53" s="476" t="s">
        <v>175</v>
      </c>
      <c r="C53" s="476"/>
      <c r="D53" s="476"/>
      <c r="E53" s="476"/>
      <c r="F53" s="476"/>
      <c r="G53" s="476"/>
      <c r="H53" s="476"/>
      <c r="I53" s="476"/>
      <c r="J53" s="476"/>
      <c r="K53" s="476"/>
      <c r="L53" s="476"/>
      <c r="M53" s="476"/>
      <c r="N53" s="476"/>
      <c r="O53" s="476"/>
      <c r="P53" s="476"/>
      <c r="Q53" s="476"/>
      <c r="R53" s="476"/>
      <c r="S53" s="476"/>
      <c r="T53" s="476"/>
      <c r="U53" s="476"/>
    </row>
    <row r="54" spans="1:21" s="271" customFormat="1" ht="18.95" customHeight="1">
      <c r="A54" s="272" t="s">
        <v>514</v>
      </c>
      <c r="B54" s="476" t="s">
        <v>176</v>
      </c>
      <c r="C54" s="476"/>
      <c r="D54" s="476"/>
      <c r="E54" s="476"/>
      <c r="F54" s="476"/>
      <c r="G54" s="476"/>
      <c r="H54" s="476"/>
      <c r="I54" s="476"/>
      <c r="J54" s="476"/>
      <c r="K54" s="476"/>
      <c r="L54" s="476"/>
      <c r="M54" s="476"/>
      <c r="N54" s="476"/>
      <c r="O54" s="476"/>
      <c r="P54" s="476"/>
      <c r="Q54" s="476"/>
      <c r="R54" s="476"/>
      <c r="S54" s="476"/>
      <c r="T54" s="476"/>
      <c r="U54" s="476"/>
    </row>
    <row r="55" spans="1:21" s="271" customFormat="1" ht="29.1" customHeight="1">
      <c r="A55" s="273"/>
      <c r="B55" s="477" t="s">
        <v>177</v>
      </c>
      <c r="C55" s="477"/>
      <c r="D55" s="477"/>
      <c r="E55" s="477"/>
      <c r="F55" s="477"/>
      <c r="G55" s="477"/>
      <c r="H55" s="477"/>
      <c r="I55" s="477"/>
      <c r="J55" s="477"/>
      <c r="K55" s="477"/>
      <c r="L55" s="477"/>
      <c r="M55" s="477"/>
      <c r="N55" s="477"/>
      <c r="O55" s="477"/>
      <c r="P55" s="477"/>
      <c r="Q55" s="477"/>
      <c r="R55" s="477"/>
      <c r="S55" s="477"/>
      <c r="T55" s="477"/>
      <c r="U55" s="477"/>
    </row>
    <row r="56" spans="1:21" s="271" customFormat="1" ht="29.1" customHeight="1">
      <c r="A56" s="273"/>
      <c r="B56" s="477" t="s">
        <v>178</v>
      </c>
      <c r="C56" s="477"/>
      <c r="D56" s="477"/>
      <c r="E56" s="477"/>
      <c r="F56" s="477"/>
      <c r="G56" s="477"/>
      <c r="H56" s="477"/>
      <c r="I56" s="477"/>
      <c r="J56" s="477"/>
      <c r="K56" s="477"/>
      <c r="L56" s="477"/>
      <c r="M56" s="477"/>
      <c r="N56" s="477"/>
      <c r="O56" s="477"/>
      <c r="P56" s="477"/>
      <c r="Q56" s="477"/>
      <c r="R56" s="477"/>
      <c r="S56" s="477"/>
      <c r="T56" s="477"/>
      <c r="U56" s="477"/>
    </row>
    <row r="57" spans="1:21" s="271" customFormat="1" ht="29.1" customHeight="1">
      <c r="A57" s="273"/>
      <c r="B57" s="477" t="s">
        <v>179</v>
      </c>
      <c r="C57" s="477"/>
      <c r="D57" s="477"/>
      <c r="E57" s="477"/>
      <c r="F57" s="477"/>
      <c r="G57" s="477"/>
      <c r="H57" s="477"/>
      <c r="I57" s="477"/>
      <c r="J57" s="477"/>
      <c r="K57" s="477"/>
      <c r="L57" s="477"/>
      <c r="M57" s="477"/>
      <c r="N57" s="477"/>
      <c r="O57" s="477"/>
      <c r="P57" s="477"/>
      <c r="Q57" s="477"/>
      <c r="R57" s="477"/>
      <c r="S57" s="477"/>
      <c r="T57" s="477"/>
      <c r="U57" s="477"/>
    </row>
    <row r="58" spans="1:21" s="271" customFormat="1" ht="39.950000000000003" customHeight="1">
      <c r="A58" s="273"/>
      <c r="B58" s="477" t="s">
        <v>180</v>
      </c>
      <c r="C58" s="477"/>
      <c r="D58" s="477"/>
      <c r="E58" s="477"/>
      <c r="F58" s="477"/>
      <c r="G58" s="477"/>
      <c r="H58" s="477"/>
      <c r="I58" s="477"/>
      <c r="J58" s="477"/>
      <c r="K58" s="477"/>
      <c r="L58" s="477"/>
      <c r="M58" s="477"/>
      <c r="N58" s="477"/>
      <c r="O58" s="477"/>
      <c r="P58" s="477"/>
      <c r="Q58" s="477"/>
      <c r="R58" s="477"/>
      <c r="S58" s="477"/>
      <c r="T58" s="477"/>
      <c r="U58" s="477"/>
    </row>
    <row r="59" spans="1:21" s="271" customFormat="1" ht="21" customHeight="1">
      <c r="A59" s="272" t="s">
        <v>515</v>
      </c>
      <c r="B59" s="478" t="s">
        <v>181</v>
      </c>
      <c r="C59" s="478"/>
      <c r="D59" s="478"/>
      <c r="E59" s="478"/>
      <c r="F59" s="478"/>
      <c r="G59" s="478"/>
      <c r="H59" s="478"/>
      <c r="I59" s="478"/>
      <c r="J59" s="478"/>
      <c r="K59" s="478"/>
      <c r="L59" s="478"/>
      <c r="M59" s="478"/>
      <c r="N59" s="478"/>
      <c r="O59" s="478"/>
      <c r="P59" s="478"/>
      <c r="Q59" s="478"/>
      <c r="R59" s="478"/>
      <c r="S59" s="478"/>
      <c r="T59" s="478"/>
      <c r="U59" s="478"/>
    </row>
    <row r="60" spans="1:21" s="271" customFormat="1" ht="46.5" customHeight="1">
      <c r="A60" s="272"/>
      <c r="B60" s="479" t="s">
        <v>182</v>
      </c>
      <c r="C60" s="479"/>
      <c r="D60" s="479"/>
      <c r="E60" s="479"/>
      <c r="F60" s="479"/>
      <c r="G60" s="479"/>
      <c r="H60" s="479"/>
      <c r="I60" s="479"/>
      <c r="J60" s="479"/>
      <c r="K60" s="479"/>
      <c r="L60" s="479"/>
      <c r="M60" s="479"/>
      <c r="N60" s="479"/>
      <c r="O60" s="479"/>
      <c r="P60" s="479"/>
      <c r="Q60" s="479"/>
      <c r="R60" s="479"/>
      <c r="S60" s="479"/>
      <c r="T60" s="479"/>
      <c r="U60" s="479"/>
    </row>
    <row r="61" spans="1:21" s="271" customFormat="1" ht="31.5" customHeight="1">
      <c r="B61" s="479" t="s">
        <v>183</v>
      </c>
      <c r="C61" s="479"/>
      <c r="D61" s="479"/>
      <c r="E61" s="479"/>
      <c r="F61" s="479"/>
      <c r="G61" s="479"/>
      <c r="H61" s="479"/>
      <c r="I61" s="479"/>
      <c r="J61" s="479"/>
      <c r="K61" s="479"/>
      <c r="L61" s="479"/>
      <c r="M61" s="479"/>
      <c r="N61" s="479"/>
      <c r="O61" s="479"/>
      <c r="P61" s="479"/>
      <c r="Q61" s="479"/>
      <c r="R61" s="479"/>
      <c r="S61" s="479"/>
      <c r="T61" s="479"/>
      <c r="U61" s="479"/>
    </row>
    <row r="62" spans="1:21" s="271" customFormat="1" ht="15.95" customHeight="1">
      <c r="A62" s="272" t="s">
        <v>520</v>
      </c>
      <c r="B62" s="478" t="s">
        <v>184</v>
      </c>
      <c r="C62" s="478"/>
      <c r="D62" s="478"/>
      <c r="E62" s="478"/>
      <c r="F62" s="478"/>
      <c r="G62" s="478"/>
      <c r="H62" s="478"/>
      <c r="I62" s="478"/>
      <c r="J62" s="478"/>
      <c r="K62" s="478"/>
      <c r="L62" s="478"/>
      <c r="M62" s="478"/>
      <c r="N62" s="478"/>
      <c r="O62" s="478"/>
      <c r="P62" s="478"/>
      <c r="Q62" s="478"/>
      <c r="R62" s="478"/>
      <c r="S62" s="478"/>
      <c r="T62" s="478"/>
      <c r="U62" s="478"/>
    </row>
    <row r="63" spans="1:21" s="271" customFormat="1" ht="42" customHeight="1">
      <c r="B63" s="480" t="s">
        <v>185</v>
      </c>
      <c r="C63" s="480"/>
      <c r="D63" s="480"/>
      <c r="E63" s="480"/>
      <c r="F63" s="480"/>
      <c r="G63" s="480"/>
      <c r="H63" s="480"/>
      <c r="I63" s="480"/>
      <c r="J63" s="480"/>
      <c r="K63" s="480"/>
      <c r="L63" s="480"/>
      <c r="M63" s="480"/>
      <c r="N63" s="480"/>
      <c r="O63" s="480"/>
      <c r="P63" s="480"/>
      <c r="Q63" s="480"/>
      <c r="R63" s="480"/>
      <c r="S63" s="480"/>
      <c r="T63" s="480"/>
      <c r="U63" s="480"/>
    </row>
    <row r="64" spans="1:21" s="271" customFormat="1" ht="32.1" customHeight="1">
      <c r="A64" s="274"/>
      <c r="B64" s="480" t="s">
        <v>186</v>
      </c>
      <c r="C64" s="480"/>
      <c r="D64" s="480"/>
      <c r="E64" s="480"/>
      <c r="F64" s="480"/>
      <c r="G64" s="480"/>
      <c r="H64" s="480"/>
      <c r="I64" s="480"/>
      <c r="J64" s="480"/>
      <c r="K64" s="480"/>
      <c r="L64" s="480"/>
      <c r="M64" s="480"/>
      <c r="N64" s="480"/>
      <c r="O64" s="480"/>
      <c r="P64" s="480"/>
      <c r="Q64" s="480"/>
      <c r="R64" s="480"/>
      <c r="S64" s="480"/>
      <c r="T64" s="480"/>
      <c r="U64" s="480"/>
    </row>
    <row r="65" spans="1:22" s="271" customFormat="1" ht="17.100000000000001" customHeight="1">
      <c r="A65" s="274"/>
      <c r="B65" s="480" t="s">
        <v>187</v>
      </c>
      <c r="C65" s="480"/>
      <c r="D65" s="480"/>
      <c r="E65" s="480"/>
      <c r="F65" s="480"/>
      <c r="G65" s="480"/>
      <c r="H65" s="480"/>
      <c r="I65" s="480"/>
      <c r="J65" s="480"/>
      <c r="K65" s="480"/>
      <c r="L65" s="480"/>
      <c r="M65" s="480"/>
      <c r="N65" s="480"/>
      <c r="O65" s="480"/>
      <c r="P65" s="480"/>
      <c r="Q65" s="480"/>
      <c r="R65" s="480"/>
      <c r="S65" s="480"/>
      <c r="T65" s="480"/>
      <c r="U65" s="480"/>
    </row>
    <row r="66" spans="1:22" s="271" customFormat="1" ht="62.1" customHeight="1">
      <c r="A66" s="274"/>
      <c r="B66" s="480" t="s">
        <v>188</v>
      </c>
      <c r="C66" s="480"/>
      <c r="D66" s="480"/>
      <c r="E66" s="480"/>
      <c r="F66" s="480"/>
      <c r="G66" s="480"/>
      <c r="H66" s="480"/>
      <c r="I66" s="480"/>
      <c r="J66" s="480"/>
      <c r="K66" s="480"/>
      <c r="L66" s="480"/>
      <c r="M66" s="480"/>
      <c r="N66" s="480"/>
      <c r="O66" s="480"/>
      <c r="P66" s="480"/>
      <c r="Q66" s="480"/>
      <c r="R66" s="480"/>
      <c r="S66" s="480"/>
      <c r="T66" s="480"/>
      <c r="U66" s="480"/>
    </row>
    <row r="67" spans="1:22" s="271" customFormat="1" ht="60" customHeight="1">
      <c r="A67" s="274"/>
      <c r="B67" s="480" t="s">
        <v>189</v>
      </c>
      <c r="C67" s="480"/>
      <c r="D67" s="480"/>
      <c r="E67" s="480"/>
      <c r="F67" s="480"/>
      <c r="G67" s="480"/>
      <c r="H67" s="480"/>
      <c r="I67" s="480"/>
      <c r="J67" s="480"/>
      <c r="K67" s="480"/>
      <c r="L67" s="480"/>
      <c r="M67" s="480"/>
      <c r="N67" s="480"/>
      <c r="O67" s="480"/>
      <c r="P67" s="480"/>
      <c r="Q67" s="480"/>
      <c r="R67" s="480"/>
      <c r="S67" s="480"/>
      <c r="T67" s="480"/>
      <c r="U67" s="480"/>
    </row>
    <row r="68" spans="1:22" s="271" customFormat="1" ht="32.1" customHeight="1">
      <c r="A68" s="274"/>
      <c r="B68" s="480" t="s">
        <v>190</v>
      </c>
      <c r="C68" s="480"/>
      <c r="D68" s="480"/>
      <c r="E68" s="480"/>
      <c r="F68" s="480"/>
      <c r="G68" s="480"/>
      <c r="H68" s="480"/>
      <c r="I68" s="480"/>
      <c r="J68" s="480"/>
      <c r="K68" s="480"/>
      <c r="L68" s="480"/>
      <c r="M68" s="480"/>
      <c r="N68" s="480"/>
      <c r="O68" s="480"/>
      <c r="P68" s="480"/>
      <c r="Q68" s="480"/>
      <c r="R68" s="480"/>
      <c r="S68" s="480"/>
      <c r="T68" s="480"/>
      <c r="U68" s="480"/>
    </row>
    <row r="69" spans="1:22" s="271" customFormat="1" ht="17.100000000000001" customHeight="1">
      <c r="A69" s="272" t="s">
        <v>521</v>
      </c>
      <c r="B69" s="476" t="s">
        <v>191</v>
      </c>
      <c r="C69" s="476"/>
      <c r="D69" s="476"/>
      <c r="E69" s="476"/>
      <c r="F69" s="476"/>
      <c r="G69" s="476"/>
      <c r="H69" s="476"/>
      <c r="I69" s="476"/>
      <c r="J69" s="476"/>
      <c r="K69" s="476"/>
      <c r="L69" s="476"/>
      <c r="M69" s="476"/>
      <c r="N69" s="476"/>
      <c r="O69" s="476"/>
      <c r="P69" s="476"/>
      <c r="Q69" s="476"/>
      <c r="R69" s="476"/>
      <c r="S69" s="476"/>
      <c r="T69" s="476"/>
      <c r="U69" s="476"/>
    </row>
    <row r="70" spans="1:22" s="271" customFormat="1" ht="49.5" customHeight="1">
      <c r="A70" s="274"/>
      <c r="B70" s="481" t="s">
        <v>192</v>
      </c>
      <c r="C70" s="481"/>
      <c r="D70" s="481"/>
      <c r="E70" s="481"/>
      <c r="F70" s="481"/>
      <c r="G70" s="481"/>
      <c r="H70" s="481"/>
      <c r="I70" s="481"/>
      <c r="J70" s="481"/>
      <c r="K70" s="481"/>
      <c r="L70" s="481"/>
      <c r="M70" s="481"/>
      <c r="N70" s="481"/>
      <c r="O70" s="481"/>
      <c r="P70" s="481"/>
      <c r="Q70" s="481"/>
      <c r="R70" s="481"/>
      <c r="S70" s="481"/>
      <c r="T70" s="481"/>
      <c r="U70" s="481"/>
    </row>
    <row r="71" spans="1:22" s="281" customFormat="1" ht="18" customHeight="1">
      <c r="A71" s="262">
        <v>3</v>
      </c>
      <c r="B71" s="275" t="s">
        <v>193</v>
      </c>
      <c r="C71" s="276"/>
      <c r="D71" s="276"/>
      <c r="E71" s="276"/>
      <c r="F71" s="276"/>
      <c r="G71" s="276"/>
      <c r="H71" s="276"/>
      <c r="I71" s="277"/>
      <c r="J71" s="276"/>
      <c r="K71" s="276"/>
      <c r="L71" s="276"/>
      <c r="M71" s="278"/>
      <c r="N71" s="278"/>
      <c r="O71" s="278"/>
      <c r="P71" s="278"/>
      <c r="Q71" s="276"/>
      <c r="R71" s="278"/>
      <c r="S71" s="278"/>
      <c r="T71" s="279"/>
      <c r="U71" s="279"/>
      <c r="V71" s="280"/>
    </row>
    <row r="72" spans="1:22" s="281" customFormat="1" ht="18" customHeight="1">
      <c r="A72" s="282" t="s">
        <v>514</v>
      </c>
      <c r="B72" s="275" t="s">
        <v>194</v>
      </c>
      <c r="C72" s="276"/>
      <c r="D72" s="276"/>
      <c r="E72" s="276"/>
      <c r="F72" s="276"/>
      <c r="G72" s="276"/>
      <c r="H72" s="276"/>
      <c r="I72" s="277"/>
      <c r="J72" s="276"/>
      <c r="K72" s="276"/>
      <c r="L72" s="276"/>
      <c r="M72" s="278"/>
      <c r="N72" s="278"/>
      <c r="O72" s="278"/>
      <c r="P72" s="278"/>
      <c r="Q72" s="276"/>
      <c r="R72" s="278"/>
      <c r="S72" s="278"/>
      <c r="T72" s="279"/>
      <c r="U72" s="279"/>
      <c r="V72" s="280"/>
    </row>
    <row r="73" spans="1:22" s="281" customFormat="1" ht="18" customHeight="1">
      <c r="A73" s="283"/>
      <c r="B73" s="482" t="s">
        <v>195</v>
      </c>
      <c r="C73" s="482"/>
      <c r="D73" s="482"/>
      <c r="E73" s="482"/>
      <c r="F73" s="482"/>
      <c r="G73" s="482"/>
      <c r="H73" s="482"/>
      <c r="I73" s="482"/>
      <c r="J73" s="482"/>
      <c r="K73" s="482"/>
      <c r="L73" s="482"/>
      <c r="M73" s="482"/>
      <c r="N73" s="482"/>
      <c r="O73" s="482"/>
      <c r="P73" s="482"/>
      <c r="Q73" s="482"/>
      <c r="R73" s="482"/>
      <c r="S73" s="482"/>
      <c r="T73" s="482"/>
      <c r="U73" s="482"/>
      <c r="V73" s="280"/>
    </row>
    <row r="74" spans="1:22" s="281" customFormat="1" ht="17.100000000000001" customHeight="1">
      <c r="A74" s="282" t="s">
        <v>515</v>
      </c>
      <c r="B74" s="275" t="s">
        <v>196</v>
      </c>
      <c r="C74" s="276"/>
      <c r="D74" s="276"/>
      <c r="E74" s="276"/>
      <c r="F74" s="276"/>
      <c r="G74" s="276"/>
      <c r="H74" s="276"/>
      <c r="I74" s="277"/>
      <c r="J74" s="276"/>
      <c r="K74" s="276"/>
      <c r="L74" s="276"/>
      <c r="M74" s="278"/>
      <c r="N74" s="278"/>
      <c r="O74" s="278"/>
      <c r="P74" s="278"/>
      <c r="Q74" s="276"/>
      <c r="R74" s="278"/>
      <c r="S74" s="278"/>
      <c r="T74" s="279"/>
      <c r="U74" s="279"/>
      <c r="V74" s="280"/>
    </row>
    <row r="75" spans="1:22" s="281" customFormat="1" ht="69.75" customHeight="1">
      <c r="A75" s="284"/>
      <c r="B75" s="482" t="s">
        <v>197</v>
      </c>
      <c r="C75" s="482"/>
      <c r="D75" s="482"/>
      <c r="E75" s="482"/>
      <c r="F75" s="482"/>
      <c r="G75" s="482"/>
      <c r="H75" s="482"/>
      <c r="I75" s="482"/>
      <c r="J75" s="482"/>
      <c r="K75" s="482"/>
      <c r="L75" s="482"/>
      <c r="M75" s="482"/>
      <c r="N75" s="482"/>
      <c r="O75" s="482"/>
      <c r="P75" s="482"/>
      <c r="Q75" s="482"/>
      <c r="R75" s="482"/>
      <c r="S75" s="482"/>
      <c r="T75" s="482"/>
      <c r="U75" s="482"/>
      <c r="V75" s="280"/>
    </row>
    <row r="76" spans="1:22" s="281" customFormat="1" ht="27.75" customHeight="1">
      <c r="A76" s="284"/>
      <c r="B76" s="482" t="s">
        <v>198</v>
      </c>
      <c r="C76" s="482"/>
      <c r="D76" s="482"/>
      <c r="E76" s="482"/>
      <c r="F76" s="482"/>
      <c r="G76" s="482"/>
      <c r="H76" s="482"/>
      <c r="I76" s="482"/>
      <c r="J76" s="482"/>
      <c r="K76" s="482"/>
      <c r="L76" s="482"/>
      <c r="M76" s="482"/>
      <c r="N76" s="482"/>
      <c r="O76" s="482"/>
      <c r="P76" s="482"/>
      <c r="Q76" s="482"/>
      <c r="R76" s="482"/>
      <c r="S76" s="482"/>
      <c r="T76" s="482"/>
      <c r="U76" s="482"/>
      <c r="V76" s="280"/>
    </row>
    <row r="77" spans="1:22" s="281" customFormat="1" ht="14.1" customHeight="1">
      <c r="A77" s="284"/>
      <c r="B77" s="483" t="s">
        <v>199</v>
      </c>
      <c r="C77" s="483"/>
      <c r="D77" s="483"/>
      <c r="E77" s="483"/>
      <c r="F77" s="285"/>
      <c r="G77" s="285"/>
      <c r="H77" s="285"/>
      <c r="I77" s="285"/>
      <c r="J77" s="285"/>
      <c r="K77" s="286"/>
      <c r="L77" s="287"/>
      <c r="M77" s="288"/>
      <c r="N77" s="484" t="s">
        <v>200</v>
      </c>
      <c r="O77" s="484"/>
      <c r="P77" s="484"/>
      <c r="Q77" s="484"/>
      <c r="R77" s="484"/>
    </row>
    <row r="78" spans="1:22" s="281" customFormat="1" ht="14.1" customHeight="1">
      <c r="A78" s="284"/>
      <c r="B78" s="289" t="s">
        <v>201</v>
      </c>
      <c r="C78" s="290"/>
      <c r="D78" s="290"/>
      <c r="E78" s="290"/>
      <c r="F78" s="290"/>
      <c r="G78" s="290"/>
      <c r="H78" s="290"/>
      <c r="I78" s="290"/>
      <c r="J78" s="290"/>
      <c r="K78" s="290"/>
      <c r="L78" s="290"/>
      <c r="M78" s="291"/>
      <c r="N78" s="291"/>
      <c r="O78" s="485">
        <v>0.3</v>
      </c>
      <c r="P78" s="485"/>
      <c r="Q78" s="290"/>
      <c r="R78" s="291"/>
      <c r="S78" s="291"/>
      <c r="V78" s="280"/>
    </row>
    <row r="79" spans="1:22" s="281" customFormat="1" ht="18" customHeight="1">
      <c r="A79" s="284"/>
      <c r="B79" s="289" t="s">
        <v>202</v>
      </c>
      <c r="C79" s="290"/>
      <c r="D79" s="290"/>
      <c r="E79" s="290"/>
      <c r="F79" s="290"/>
      <c r="G79" s="290"/>
      <c r="H79" s="290"/>
      <c r="I79" s="290"/>
      <c r="J79" s="290"/>
      <c r="K79" s="290"/>
      <c r="L79" s="290"/>
      <c r="M79" s="291"/>
      <c r="N79" s="291"/>
      <c r="O79" s="486">
        <v>0.5</v>
      </c>
      <c r="P79" s="486"/>
      <c r="Q79" s="290"/>
      <c r="R79" s="291"/>
      <c r="S79" s="291"/>
      <c r="V79" s="280"/>
    </row>
    <row r="80" spans="1:22" s="281" customFormat="1" ht="18" customHeight="1">
      <c r="A80" s="284"/>
      <c r="B80" s="289" t="s">
        <v>203</v>
      </c>
      <c r="C80" s="290"/>
      <c r="D80" s="290"/>
      <c r="E80" s="290"/>
      <c r="F80" s="290"/>
      <c r="G80" s="290"/>
      <c r="H80" s="290"/>
      <c r="I80" s="290"/>
      <c r="J80" s="290"/>
      <c r="K80" s="290"/>
      <c r="L80" s="290"/>
      <c r="M80" s="291"/>
      <c r="N80" s="291"/>
      <c r="O80" s="486">
        <v>0.7</v>
      </c>
      <c r="P80" s="486"/>
      <c r="Q80" s="290"/>
      <c r="R80" s="291"/>
      <c r="S80" s="291"/>
      <c r="V80" s="280"/>
    </row>
    <row r="81" spans="1:22" s="281" customFormat="1" ht="18" customHeight="1">
      <c r="A81" s="284"/>
      <c r="B81" s="289" t="s">
        <v>204</v>
      </c>
      <c r="C81" s="290"/>
      <c r="D81" s="290"/>
      <c r="E81" s="290"/>
      <c r="F81" s="290"/>
      <c r="G81" s="290"/>
      <c r="H81" s="290"/>
      <c r="I81" s="290"/>
      <c r="J81" s="290"/>
      <c r="K81" s="290"/>
      <c r="L81" s="290"/>
      <c r="M81" s="291"/>
      <c r="N81" s="291"/>
      <c r="O81" s="486">
        <v>1</v>
      </c>
      <c r="P81" s="486"/>
      <c r="Q81" s="290"/>
      <c r="R81" s="291"/>
      <c r="S81" s="291"/>
      <c r="V81" s="280"/>
    </row>
    <row r="82" spans="1:22" s="281" customFormat="1" ht="5.0999999999999996" customHeight="1">
      <c r="A82" s="284"/>
      <c r="B82" s="482"/>
      <c r="C82" s="482"/>
      <c r="D82" s="482"/>
      <c r="E82" s="482"/>
      <c r="F82" s="482"/>
      <c r="G82" s="482"/>
      <c r="H82" s="482"/>
      <c r="I82" s="482"/>
      <c r="J82" s="482"/>
      <c r="K82" s="482"/>
      <c r="L82" s="482"/>
      <c r="M82" s="482"/>
      <c r="N82" s="482"/>
      <c r="O82" s="482"/>
      <c r="P82" s="482"/>
      <c r="Q82" s="482"/>
      <c r="R82" s="482"/>
      <c r="S82" s="482"/>
      <c r="T82" s="482"/>
      <c r="U82" s="482"/>
      <c r="V82" s="280"/>
    </row>
    <row r="83" spans="1:22" ht="19.5" customHeight="1">
      <c r="A83" s="262">
        <v>4</v>
      </c>
      <c r="B83" s="164" t="s">
        <v>205</v>
      </c>
      <c r="T83" s="167"/>
      <c r="U83" s="167"/>
    </row>
    <row r="84" spans="1:22" ht="36" customHeight="1">
      <c r="A84" s="262"/>
      <c r="B84" s="465" t="s">
        <v>206</v>
      </c>
      <c r="C84" s="466"/>
      <c r="D84" s="466"/>
      <c r="E84" s="466"/>
      <c r="F84" s="466"/>
      <c r="G84" s="466"/>
      <c r="H84" s="466"/>
      <c r="I84" s="466"/>
      <c r="J84" s="466"/>
      <c r="K84" s="466"/>
      <c r="L84" s="466"/>
      <c r="M84" s="466"/>
      <c r="N84" s="466"/>
      <c r="O84" s="466"/>
      <c r="P84" s="466"/>
      <c r="Q84" s="466"/>
      <c r="R84" s="466"/>
      <c r="S84" s="466"/>
      <c r="T84" s="466"/>
      <c r="U84" s="466"/>
    </row>
    <row r="85" spans="1:22" ht="19.5" customHeight="1">
      <c r="A85" s="261" t="s">
        <v>514</v>
      </c>
      <c r="B85" s="164" t="s">
        <v>207</v>
      </c>
      <c r="T85" s="167"/>
      <c r="U85" s="167"/>
    </row>
    <row r="86" spans="1:22" ht="19.5" customHeight="1">
      <c r="A86" s="266"/>
      <c r="B86" s="292" t="s">
        <v>208</v>
      </c>
      <c r="T86" s="167"/>
      <c r="U86" s="167"/>
    </row>
    <row r="87" spans="1:22" ht="19.5" customHeight="1">
      <c r="A87" s="266"/>
      <c r="B87" s="181" t="s">
        <v>209</v>
      </c>
      <c r="T87" s="167"/>
      <c r="U87" s="167"/>
    </row>
    <row r="88" spans="1:22" ht="81" customHeight="1">
      <c r="A88" s="266"/>
      <c r="B88" s="482" t="s">
        <v>210</v>
      </c>
      <c r="C88" s="482"/>
      <c r="D88" s="482"/>
      <c r="E88" s="482"/>
      <c r="F88" s="482"/>
      <c r="G88" s="482"/>
      <c r="H88" s="482"/>
      <c r="I88" s="482"/>
      <c r="J88" s="482"/>
      <c r="K88" s="482"/>
      <c r="L88" s="482"/>
      <c r="M88" s="482"/>
      <c r="N88" s="482"/>
      <c r="O88" s="482"/>
      <c r="P88" s="482"/>
      <c r="Q88" s="482"/>
      <c r="R88" s="482"/>
      <c r="S88" s="482"/>
      <c r="T88" s="482"/>
      <c r="U88" s="482"/>
    </row>
    <row r="89" spans="1:22" ht="42.75" customHeight="1">
      <c r="A89" s="266"/>
      <c r="B89" s="482" t="s">
        <v>211</v>
      </c>
      <c r="C89" s="482"/>
      <c r="D89" s="482"/>
      <c r="E89" s="482"/>
      <c r="F89" s="482"/>
      <c r="G89" s="482"/>
      <c r="H89" s="482"/>
      <c r="I89" s="482"/>
      <c r="J89" s="482"/>
      <c r="K89" s="482"/>
      <c r="L89" s="482"/>
      <c r="M89" s="482"/>
      <c r="N89" s="482"/>
      <c r="O89" s="482"/>
      <c r="P89" s="482"/>
      <c r="Q89" s="482"/>
      <c r="R89" s="482"/>
      <c r="S89" s="482"/>
      <c r="T89" s="482"/>
      <c r="U89" s="482"/>
    </row>
    <row r="90" spans="1:22" ht="19.5" customHeight="1">
      <c r="A90" s="266"/>
      <c r="B90" s="292" t="s">
        <v>212</v>
      </c>
      <c r="T90" s="167"/>
      <c r="U90" s="167"/>
    </row>
    <row r="91" spans="1:22" ht="19.5" customHeight="1">
      <c r="A91" s="266"/>
      <c r="B91" s="266" t="s">
        <v>213</v>
      </c>
      <c r="T91" s="167"/>
      <c r="U91" s="167"/>
    </row>
    <row r="92" spans="1:22" ht="19.5" customHeight="1">
      <c r="A92" s="266"/>
      <c r="B92" s="164" t="s">
        <v>214</v>
      </c>
      <c r="J92" s="260" t="s">
        <v>215</v>
      </c>
      <c r="T92" s="167"/>
      <c r="U92" s="167"/>
    </row>
    <row r="93" spans="1:22" ht="19.5" hidden="1" customHeight="1">
      <c r="A93" s="266"/>
      <c r="B93" s="293" t="s">
        <v>216</v>
      </c>
      <c r="J93" s="294" t="s">
        <v>522</v>
      </c>
      <c r="T93" s="167"/>
      <c r="U93" s="167"/>
    </row>
    <row r="94" spans="1:22" ht="19.5" customHeight="1">
      <c r="A94" s="266"/>
      <c r="B94" s="293" t="s">
        <v>217</v>
      </c>
      <c r="J94" s="295" t="s">
        <v>218</v>
      </c>
      <c r="K94" s="296"/>
      <c r="T94" s="167"/>
      <c r="U94" s="167"/>
    </row>
    <row r="95" spans="1:22" ht="19.5" hidden="1" customHeight="1">
      <c r="A95" s="266"/>
      <c r="B95" s="293" t="s">
        <v>219</v>
      </c>
      <c r="J95" s="294" t="s">
        <v>522</v>
      </c>
      <c r="K95" s="296"/>
      <c r="T95" s="167"/>
      <c r="U95" s="167"/>
    </row>
    <row r="96" spans="1:22" ht="19.5" customHeight="1">
      <c r="A96" s="266"/>
      <c r="B96" s="293" t="s">
        <v>220</v>
      </c>
      <c r="J96" s="295" t="s">
        <v>218</v>
      </c>
      <c r="K96" s="296"/>
      <c r="T96" s="167"/>
      <c r="U96" s="167"/>
    </row>
    <row r="97" spans="1:21" ht="19.5" customHeight="1">
      <c r="A97" s="261" t="s">
        <v>515</v>
      </c>
      <c r="B97" s="164" t="s">
        <v>221</v>
      </c>
      <c r="J97" s="296"/>
      <c r="K97" s="296"/>
      <c r="T97" s="167"/>
      <c r="U97" s="167"/>
    </row>
    <row r="98" spans="1:21" ht="19.5" customHeight="1">
      <c r="A98" s="266"/>
      <c r="B98" s="465" t="s">
        <v>222</v>
      </c>
      <c r="C98" s="466"/>
      <c r="D98" s="466"/>
      <c r="E98" s="466"/>
      <c r="F98" s="466"/>
      <c r="G98" s="466"/>
      <c r="H98" s="466"/>
      <c r="I98" s="466"/>
      <c r="J98" s="466"/>
      <c r="K98" s="466"/>
      <c r="L98" s="466"/>
      <c r="M98" s="466"/>
      <c r="N98" s="466"/>
      <c r="O98" s="466"/>
      <c r="P98" s="466"/>
      <c r="Q98" s="466"/>
      <c r="R98" s="466"/>
      <c r="S98" s="466"/>
      <c r="T98" s="466"/>
      <c r="U98" s="466"/>
    </row>
    <row r="99" spans="1:21" ht="19.5" hidden="1" customHeight="1">
      <c r="A99" s="261" t="s">
        <v>520</v>
      </c>
      <c r="B99" s="164" t="s">
        <v>223</v>
      </c>
      <c r="T99" s="167"/>
      <c r="U99" s="167"/>
    </row>
    <row r="100" spans="1:21" ht="19.5" hidden="1" customHeight="1">
      <c r="A100" s="266"/>
      <c r="B100" s="164" t="s">
        <v>224</v>
      </c>
      <c r="T100" s="167"/>
      <c r="U100" s="167"/>
    </row>
    <row r="101" spans="1:21" ht="29.25" hidden="1" customHeight="1">
      <c r="A101" s="266"/>
      <c r="B101" s="465" t="s">
        <v>225</v>
      </c>
      <c r="C101" s="466"/>
      <c r="D101" s="466"/>
      <c r="E101" s="466"/>
      <c r="F101" s="466"/>
      <c r="G101" s="466"/>
      <c r="H101" s="466"/>
      <c r="I101" s="466"/>
      <c r="J101" s="466"/>
      <c r="K101" s="466"/>
      <c r="L101" s="466"/>
      <c r="M101" s="466"/>
      <c r="N101" s="466"/>
      <c r="O101" s="466"/>
      <c r="P101" s="466"/>
      <c r="Q101" s="466"/>
      <c r="R101" s="466"/>
      <c r="S101" s="466"/>
      <c r="T101" s="466"/>
      <c r="U101" s="466"/>
    </row>
    <row r="102" spans="1:21" ht="27.75" hidden="1" customHeight="1">
      <c r="A102" s="266"/>
      <c r="B102" s="465" t="s">
        <v>226</v>
      </c>
      <c r="C102" s="466"/>
      <c r="D102" s="466"/>
      <c r="E102" s="466"/>
      <c r="F102" s="466"/>
      <c r="G102" s="466"/>
      <c r="H102" s="466"/>
      <c r="I102" s="466"/>
      <c r="J102" s="466"/>
      <c r="K102" s="466"/>
      <c r="L102" s="466"/>
      <c r="M102" s="466"/>
      <c r="N102" s="466"/>
      <c r="O102" s="466"/>
      <c r="P102" s="466"/>
      <c r="Q102" s="466"/>
      <c r="R102" s="466"/>
      <c r="S102" s="466"/>
      <c r="T102" s="466"/>
      <c r="U102" s="466"/>
    </row>
    <row r="103" spans="1:21" ht="31.5" hidden="1" customHeight="1">
      <c r="A103" s="266"/>
      <c r="B103" s="465" t="s">
        <v>227</v>
      </c>
      <c r="C103" s="466"/>
      <c r="D103" s="466"/>
      <c r="E103" s="466"/>
      <c r="F103" s="466"/>
      <c r="G103" s="466"/>
      <c r="H103" s="466"/>
      <c r="I103" s="466"/>
      <c r="J103" s="466"/>
      <c r="K103" s="466"/>
      <c r="L103" s="466"/>
      <c r="M103" s="466"/>
      <c r="N103" s="466"/>
      <c r="O103" s="466"/>
      <c r="P103" s="466"/>
      <c r="Q103" s="466"/>
      <c r="R103" s="466"/>
      <c r="S103" s="466"/>
      <c r="T103" s="466"/>
      <c r="U103" s="466"/>
    </row>
    <row r="104" spans="1:21" ht="31.5" hidden="1" customHeight="1">
      <c r="A104" s="266"/>
      <c r="B104" s="465" t="s">
        <v>228</v>
      </c>
      <c r="C104" s="466"/>
      <c r="D104" s="466"/>
      <c r="E104" s="466"/>
      <c r="F104" s="466"/>
      <c r="G104" s="466"/>
      <c r="H104" s="466"/>
      <c r="I104" s="466"/>
      <c r="J104" s="466"/>
      <c r="K104" s="466"/>
      <c r="L104" s="466"/>
      <c r="M104" s="466"/>
      <c r="N104" s="466"/>
      <c r="O104" s="466"/>
      <c r="P104" s="466"/>
      <c r="Q104" s="466"/>
      <c r="R104" s="466"/>
      <c r="S104" s="466"/>
      <c r="T104" s="466"/>
      <c r="U104" s="466"/>
    </row>
    <row r="105" spans="1:21" ht="19.5" hidden="1" customHeight="1">
      <c r="A105" s="266"/>
      <c r="B105" s="292" t="s">
        <v>234</v>
      </c>
      <c r="T105" s="167"/>
      <c r="U105" s="167"/>
    </row>
    <row r="106" spans="1:21" ht="30" hidden="1" customHeight="1">
      <c r="A106" s="266"/>
      <c r="B106" s="465" t="s">
        <v>235</v>
      </c>
      <c r="C106" s="466"/>
      <c r="D106" s="466"/>
      <c r="E106" s="466"/>
      <c r="F106" s="466"/>
      <c r="G106" s="466"/>
      <c r="H106" s="466"/>
      <c r="I106" s="466"/>
      <c r="J106" s="466"/>
      <c r="K106" s="466"/>
      <c r="L106" s="466"/>
      <c r="M106" s="466"/>
      <c r="N106" s="466"/>
      <c r="O106" s="466"/>
      <c r="P106" s="466"/>
      <c r="Q106" s="466"/>
      <c r="R106" s="466"/>
      <c r="S106" s="466"/>
      <c r="T106" s="466"/>
      <c r="U106" s="466"/>
    </row>
    <row r="107" spans="1:21" ht="33" hidden="1" customHeight="1">
      <c r="A107" s="266"/>
      <c r="B107" s="465" t="s">
        <v>236</v>
      </c>
      <c r="C107" s="466"/>
      <c r="D107" s="466"/>
      <c r="E107" s="466"/>
      <c r="F107" s="466"/>
      <c r="G107" s="466"/>
      <c r="H107" s="466"/>
      <c r="I107" s="466"/>
      <c r="J107" s="466"/>
      <c r="K107" s="466"/>
      <c r="L107" s="466"/>
      <c r="M107" s="466"/>
      <c r="N107" s="466"/>
      <c r="O107" s="466"/>
      <c r="P107" s="466"/>
      <c r="Q107" s="466"/>
      <c r="R107" s="466"/>
      <c r="S107" s="466"/>
      <c r="T107" s="466"/>
      <c r="U107" s="466"/>
    </row>
    <row r="108" spans="1:21" ht="19.5" hidden="1" customHeight="1">
      <c r="A108" s="262">
        <v>5</v>
      </c>
      <c r="B108" s="164" t="s">
        <v>237</v>
      </c>
      <c r="T108" s="167"/>
      <c r="U108" s="167"/>
    </row>
    <row r="109" spans="1:21" ht="42.75" hidden="1" customHeight="1">
      <c r="A109" s="262"/>
      <c r="B109" s="465" t="s">
        <v>182</v>
      </c>
      <c r="C109" s="466"/>
      <c r="D109" s="466"/>
      <c r="E109" s="466"/>
      <c r="F109" s="466"/>
      <c r="G109" s="466"/>
      <c r="H109" s="466"/>
      <c r="I109" s="466"/>
      <c r="J109" s="466"/>
      <c r="K109" s="466"/>
      <c r="L109" s="466"/>
      <c r="M109" s="466"/>
      <c r="N109" s="466"/>
      <c r="O109" s="466"/>
      <c r="P109" s="466"/>
      <c r="Q109" s="466"/>
      <c r="R109" s="466"/>
      <c r="S109" s="466"/>
      <c r="T109" s="466"/>
      <c r="U109" s="466"/>
    </row>
    <row r="110" spans="1:21" ht="19.5" hidden="1" customHeight="1">
      <c r="A110" s="262"/>
      <c r="B110" s="487" t="s">
        <v>238</v>
      </c>
      <c r="C110" s="488"/>
      <c r="D110" s="488"/>
      <c r="E110" s="488"/>
      <c r="F110" s="488"/>
      <c r="G110" s="488"/>
      <c r="H110" s="488"/>
      <c r="I110" s="488"/>
      <c r="J110" s="488"/>
      <c r="K110" s="488"/>
      <c r="L110" s="488"/>
      <c r="M110" s="488"/>
      <c r="N110" s="488"/>
      <c r="O110" s="488"/>
      <c r="P110" s="488"/>
      <c r="Q110" s="488"/>
      <c r="R110" s="488"/>
      <c r="S110" s="488"/>
      <c r="T110" s="488"/>
      <c r="U110" s="488"/>
    </row>
    <row r="111" spans="1:21" ht="35.25" hidden="1" customHeight="1">
      <c r="A111" s="262"/>
      <c r="B111" s="465" t="s">
        <v>239</v>
      </c>
      <c r="C111" s="466"/>
      <c r="D111" s="466"/>
      <c r="E111" s="466"/>
      <c r="F111" s="466"/>
      <c r="G111" s="466"/>
      <c r="H111" s="466"/>
      <c r="I111" s="466"/>
      <c r="J111" s="466"/>
      <c r="K111" s="466"/>
      <c r="L111" s="466"/>
      <c r="M111" s="466"/>
      <c r="N111" s="466"/>
      <c r="O111" s="466"/>
      <c r="P111" s="466"/>
      <c r="Q111" s="466"/>
      <c r="R111" s="466"/>
      <c r="S111" s="466"/>
      <c r="T111" s="466"/>
      <c r="U111" s="466"/>
    </row>
    <row r="112" spans="1:21" ht="33" hidden="1" customHeight="1">
      <c r="A112" s="262"/>
      <c r="B112" s="465" t="s">
        <v>240</v>
      </c>
      <c r="C112" s="466"/>
      <c r="D112" s="466"/>
      <c r="E112" s="466"/>
      <c r="F112" s="466"/>
      <c r="G112" s="466"/>
      <c r="H112" s="466"/>
      <c r="I112" s="466"/>
      <c r="J112" s="466"/>
      <c r="K112" s="466"/>
      <c r="L112" s="466"/>
      <c r="M112" s="466"/>
      <c r="N112" s="466"/>
      <c r="O112" s="466"/>
      <c r="P112" s="466"/>
      <c r="Q112" s="466"/>
      <c r="R112" s="466"/>
      <c r="S112" s="466"/>
      <c r="T112" s="466"/>
      <c r="U112" s="466"/>
    </row>
    <row r="113" spans="1:21" ht="42.75" hidden="1" customHeight="1">
      <c r="A113" s="262"/>
      <c r="B113" s="465" t="s">
        <v>241</v>
      </c>
      <c r="C113" s="466"/>
      <c r="D113" s="466"/>
      <c r="E113" s="466"/>
      <c r="F113" s="466"/>
      <c r="G113" s="466"/>
      <c r="H113" s="466"/>
      <c r="I113" s="466"/>
      <c r="J113" s="466"/>
      <c r="K113" s="466"/>
      <c r="L113" s="466"/>
      <c r="M113" s="466"/>
      <c r="N113" s="466"/>
      <c r="O113" s="466"/>
      <c r="P113" s="466"/>
      <c r="Q113" s="466"/>
      <c r="R113" s="466"/>
      <c r="S113" s="466"/>
      <c r="T113" s="466"/>
      <c r="U113" s="466"/>
    </row>
    <row r="114" spans="1:21" ht="19.5" hidden="1" customHeight="1">
      <c r="A114" s="262"/>
      <c r="B114" s="487" t="s">
        <v>242</v>
      </c>
      <c r="C114" s="488"/>
      <c r="D114" s="488"/>
      <c r="E114" s="488"/>
      <c r="F114" s="488"/>
      <c r="G114" s="488"/>
      <c r="H114" s="488"/>
      <c r="I114" s="488"/>
      <c r="J114" s="488"/>
      <c r="K114" s="488"/>
      <c r="L114" s="488"/>
      <c r="M114" s="488"/>
      <c r="N114" s="488"/>
      <c r="O114" s="488"/>
      <c r="P114" s="488"/>
      <c r="Q114" s="488"/>
      <c r="R114" s="488"/>
      <c r="S114" s="488"/>
      <c r="T114" s="488"/>
      <c r="U114" s="488"/>
    </row>
    <row r="115" spans="1:21" ht="33.75" hidden="1" customHeight="1">
      <c r="A115" s="262"/>
      <c r="B115" s="465" t="s">
        <v>243</v>
      </c>
      <c r="C115" s="466"/>
      <c r="D115" s="466"/>
      <c r="E115" s="466"/>
      <c r="F115" s="466"/>
      <c r="G115" s="466"/>
      <c r="H115" s="466"/>
      <c r="I115" s="466"/>
      <c r="J115" s="466"/>
      <c r="K115" s="466"/>
      <c r="L115" s="466"/>
      <c r="M115" s="466"/>
      <c r="N115" s="466"/>
      <c r="O115" s="466"/>
      <c r="P115" s="466"/>
      <c r="Q115" s="466"/>
      <c r="R115" s="466"/>
      <c r="S115" s="466"/>
      <c r="T115" s="466"/>
      <c r="U115" s="466"/>
    </row>
    <row r="116" spans="1:21" ht="30" hidden="1" customHeight="1">
      <c r="A116" s="262"/>
      <c r="B116" s="465" t="s">
        <v>240</v>
      </c>
      <c r="C116" s="466"/>
      <c r="D116" s="466"/>
      <c r="E116" s="466"/>
      <c r="F116" s="466"/>
      <c r="G116" s="466"/>
      <c r="H116" s="466"/>
      <c r="I116" s="466"/>
      <c r="J116" s="466"/>
      <c r="K116" s="466"/>
      <c r="L116" s="466"/>
      <c r="M116" s="466"/>
      <c r="N116" s="466"/>
      <c r="O116" s="466"/>
      <c r="P116" s="466"/>
      <c r="Q116" s="466"/>
      <c r="R116" s="466"/>
      <c r="S116" s="466"/>
      <c r="T116" s="466"/>
      <c r="U116" s="466"/>
    </row>
    <row r="117" spans="1:21" ht="42" hidden="1" customHeight="1">
      <c r="A117" s="262"/>
      <c r="B117" s="465" t="s">
        <v>244</v>
      </c>
      <c r="C117" s="466"/>
      <c r="D117" s="466"/>
      <c r="E117" s="466"/>
      <c r="F117" s="466"/>
      <c r="G117" s="466"/>
      <c r="H117" s="466"/>
      <c r="I117" s="466"/>
      <c r="J117" s="466"/>
      <c r="K117" s="466"/>
      <c r="L117" s="466"/>
      <c r="M117" s="466"/>
      <c r="N117" s="466"/>
      <c r="O117" s="466"/>
      <c r="P117" s="466"/>
      <c r="Q117" s="466"/>
      <c r="R117" s="466"/>
      <c r="S117" s="466"/>
      <c r="T117" s="466"/>
      <c r="U117" s="466"/>
    </row>
    <row r="118" spans="1:21" ht="19.5" hidden="1" customHeight="1">
      <c r="A118" s="262"/>
      <c r="B118" s="487" t="s">
        <v>245</v>
      </c>
      <c r="C118" s="488"/>
      <c r="D118" s="488"/>
      <c r="E118" s="488"/>
      <c r="F118" s="488"/>
      <c r="G118" s="488"/>
      <c r="H118" s="488"/>
      <c r="I118" s="488"/>
      <c r="J118" s="488"/>
      <c r="K118" s="488"/>
      <c r="L118" s="488"/>
      <c r="M118" s="488"/>
      <c r="N118" s="488"/>
      <c r="O118" s="488"/>
      <c r="P118" s="488"/>
      <c r="Q118" s="488"/>
      <c r="R118" s="488"/>
      <c r="S118" s="488"/>
      <c r="T118" s="488"/>
      <c r="U118" s="488"/>
    </row>
    <row r="119" spans="1:21" ht="29.25" hidden="1" customHeight="1">
      <c r="A119" s="262"/>
      <c r="B119" s="465" t="s">
        <v>246</v>
      </c>
      <c r="C119" s="466"/>
      <c r="D119" s="466"/>
      <c r="E119" s="466"/>
      <c r="F119" s="466"/>
      <c r="G119" s="466"/>
      <c r="H119" s="466"/>
      <c r="I119" s="466"/>
      <c r="J119" s="466"/>
      <c r="K119" s="466"/>
      <c r="L119" s="466"/>
      <c r="M119" s="466"/>
      <c r="N119" s="466"/>
      <c r="O119" s="466"/>
      <c r="P119" s="466"/>
      <c r="Q119" s="466"/>
      <c r="R119" s="466"/>
      <c r="S119" s="466"/>
      <c r="T119" s="466"/>
      <c r="U119" s="466"/>
    </row>
    <row r="120" spans="1:21" ht="42.75" hidden="1" customHeight="1">
      <c r="A120" s="262"/>
      <c r="B120" s="465" t="s">
        <v>247</v>
      </c>
      <c r="C120" s="466"/>
      <c r="D120" s="466"/>
      <c r="E120" s="466"/>
      <c r="F120" s="466"/>
      <c r="G120" s="466"/>
      <c r="H120" s="466"/>
      <c r="I120" s="466"/>
      <c r="J120" s="466"/>
      <c r="K120" s="466"/>
      <c r="L120" s="466"/>
      <c r="M120" s="466"/>
      <c r="N120" s="466"/>
      <c r="O120" s="466"/>
      <c r="P120" s="466"/>
      <c r="Q120" s="466"/>
      <c r="R120" s="466"/>
      <c r="S120" s="466"/>
      <c r="T120" s="466"/>
      <c r="U120" s="466"/>
    </row>
    <row r="121" spans="1:21" ht="45" hidden="1" customHeight="1">
      <c r="A121" s="262"/>
      <c r="B121" s="465" t="s">
        <v>248</v>
      </c>
      <c r="C121" s="466"/>
      <c r="D121" s="466"/>
      <c r="E121" s="466"/>
      <c r="F121" s="466"/>
      <c r="G121" s="466"/>
      <c r="H121" s="466"/>
      <c r="I121" s="466"/>
      <c r="J121" s="466"/>
      <c r="K121" s="466"/>
      <c r="L121" s="466"/>
      <c r="M121" s="466"/>
      <c r="N121" s="466"/>
      <c r="O121" s="466"/>
      <c r="P121" s="466"/>
      <c r="Q121" s="466"/>
      <c r="R121" s="466"/>
      <c r="S121" s="466"/>
      <c r="T121" s="466"/>
      <c r="U121" s="466"/>
    </row>
    <row r="122" spans="1:21" ht="57" hidden="1" customHeight="1">
      <c r="A122" s="262"/>
      <c r="B122" s="465" t="s">
        <v>249</v>
      </c>
      <c r="C122" s="466"/>
      <c r="D122" s="466"/>
      <c r="E122" s="466"/>
      <c r="F122" s="466"/>
      <c r="G122" s="466"/>
      <c r="H122" s="466"/>
      <c r="I122" s="466"/>
      <c r="J122" s="466"/>
      <c r="K122" s="466"/>
      <c r="L122" s="466"/>
      <c r="M122" s="466"/>
      <c r="N122" s="466"/>
      <c r="O122" s="466"/>
      <c r="P122" s="466"/>
      <c r="Q122" s="466"/>
      <c r="R122" s="466"/>
      <c r="S122" s="466"/>
      <c r="T122" s="466"/>
      <c r="U122" s="466"/>
    </row>
    <row r="123" spans="1:21" ht="91.5" hidden="1" customHeight="1">
      <c r="A123" s="262"/>
      <c r="B123" s="465" t="s">
        <v>250</v>
      </c>
      <c r="C123" s="466"/>
      <c r="D123" s="466"/>
      <c r="E123" s="466"/>
      <c r="F123" s="466"/>
      <c r="G123" s="466"/>
      <c r="H123" s="466"/>
      <c r="I123" s="466"/>
      <c r="J123" s="466"/>
      <c r="K123" s="466"/>
      <c r="L123" s="466"/>
      <c r="M123" s="466"/>
      <c r="N123" s="466"/>
      <c r="O123" s="466"/>
      <c r="P123" s="466"/>
      <c r="Q123" s="466"/>
      <c r="R123" s="466"/>
      <c r="S123" s="466"/>
      <c r="T123" s="466"/>
      <c r="U123" s="466"/>
    </row>
    <row r="124" spans="1:21" ht="22.5" customHeight="1">
      <c r="A124" s="262"/>
      <c r="B124" s="489" t="s">
        <v>251</v>
      </c>
      <c r="C124" s="489"/>
      <c r="D124" s="489"/>
      <c r="E124" s="489"/>
      <c r="F124" s="489"/>
      <c r="G124" s="489"/>
      <c r="H124" s="489"/>
      <c r="I124" s="489"/>
      <c r="J124" s="489"/>
      <c r="K124" s="489"/>
      <c r="L124" s="489"/>
      <c r="M124" s="489"/>
      <c r="N124" s="489"/>
      <c r="O124" s="489"/>
      <c r="P124" s="489"/>
      <c r="Q124" s="489"/>
      <c r="R124" s="489"/>
      <c r="S124" s="489"/>
      <c r="T124" s="489"/>
      <c r="U124" s="489"/>
    </row>
    <row r="125" spans="1:21" ht="19.5" hidden="1" customHeight="1">
      <c r="A125" s="262">
        <v>5</v>
      </c>
      <c r="B125" s="261" t="s">
        <v>252</v>
      </c>
      <c r="T125" s="167"/>
      <c r="U125" s="167"/>
    </row>
    <row r="126" spans="1:21" ht="79.5" hidden="1" customHeight="1">
      <c r="A126" s="266"/>
      <c r="B126" s="465" t="s">
        <v>253</v>
      </c>
      <c r="C126" s="466"/>
      <c r="D126" s="466"/>
      <c r="E126" s="466"/>
      <c r="F126" s="466"/>
      <c r="G126" s="466"/>
      <c r="H126" s="466"/>
      <c r="I126" s="466"/>
      <c r="J126" s="466"/>
      <c r="K126" s="466"/>
      <c r="L126" s="466"/>
      <c r="M126" s="466"/>
      <c r="N126" s="466"/>
      <c r="O126" s="466"/>
      <c r="P126" s="466"/>
      <c r="Q126" s="466"/>
      <c r="R126" s="466"/>
      <c r="S126" s="466"/>
      <c r="T126" s="466"/>
      <c r="U126" s="466"/>
    </row>
    <row r="127" spans="1:21" ht="59.25" hidden="1" customHeight="1">
      <c r="A127" s="266"/>
      <c r="B127" s="465" t="s">
        <v>254</v>
      </c>
      <c r="C127" s="466"/>
      <c r="D127" s="466"/>
      <c r="E127" s="466"/>
      <c r="F127" s="466"/>
      <c r="G127" s="466"/>
      <c r="H127" s="466"/>
      <c r="I127" s="466"/>
      <c r="J127" s="466"/>
      <c r="K127" s="466"/>
      <c r="L127" s="466"/>
      <c r="M127" s="466"/>
      <c r="N127" s="466"/>
      <c r="O127" s="466"/>
      <c r="P127" s="466"/>
      <c r="Q127" s="466"/>
      <c r="R127" s="466"/>
      <c r="S127" s="466"/>
      <c r="T127" s="466"/>
      <c r="U127" s="466"/>
    </row>
    <row r="128" spans="1:21" ht="19.5" hidden="1" customHeight="1">
      <c r="A128" s="262">
        <v>6</v>
      </c>
      <c r="B128" s="164" t="s">
        <v>255</v>
      </c>
      <c r="T128" s="167"/>
      <c r="U128" s="167"/>
    </row>
    <row r="129" spans="1:21" ht="19.5" hidden="1" customHeight="1">
      <c r="A129" s="262" t="s">
        <v>514</v>
      </c>
      <c r="B129" s="164" t="s">
        <v>256</v>
      </c>
      <c r="T129" s="167"/>
      <c r="U129" s="167"/>
    </row>
    <row r="130" spans="1:21" ht="31.5" hidden="1" customHeight="1">
      <c r="A130" s="297"/>
      <c r="B130" s="465" t="s">
        <v>257</v>
      </c>
      <c r="C130" s="466"/>
      <c r="D130" s="466"/>
      <c r="E130" s="466"/>
      <c r="F130" s="466"/>
      <c r="G130" s="466"/>
      <c r="H130" s="466"/>
      <c r="I130" s="466"/>
      <c r="J130" s="466"/>
      <c r="K130" s="466"/>
      <c r="L130" s="466"/>
      <c r="M130" s="466"/>
      <c r="N130" s="466"/>
      <c r="O130" s="466"/>
      <c r="P130" s="466"/>
      <c r="Q130" s="466"/>
      <c r="R130" s="466"/>
      <c r="S130" s="466"/>
      <c r="T130" s="466"/>
      <c r="U130" s="466"/>
    </row>
    <row r="131" spans="1:21" ht="19.5" hidden="1" customHeight="1">
      <c r="A131" s="262" t="s">
        <v>515</v>
      </c>
      <c r="B131" s="261" t="s">
        <v>258</v>
      </c>
      <c r="T131" s="167"/>
      <c r="U131" s="167"/>
    </row>
    <row r="132" spans="1:21" ht="44.25" hidden="1" customHeight="1">
      <c r="A132" s="297"/>
      <c r="B132" s="465" t="s">
        <v>259</v>
      </c>
      <c r="C132" s="466"/>
      <c r="D132" s="466"/>
      <c r="E132" s="466"/>
      <c r="F132" s="466"/>
      <c r="G132" s="466"/>
      <c r="H132" s="466"/>
      <c r="I132" s="466"/>
      <c r="J132" s="466"/>
      <c r="K132" s="466"/>
      <c r="L132" s="466"/>
      <c r="M132" s="466"/>
      <c r="N132" s="466"/>
      <c r="O132" s="466"/>
      <c r="P132" s="466"/>
      <c r="Q132" s="466"/>
      <c r="R132" s="466"/>
      <c r="S132" s="466"/>
      <c r="T132" s="466"/>
      <c r="U132" s="466"/>
    </row>
    <row r="133" spans="1:21" ht="19.5" hidden="1" customHeight="1">
      <c r="A133" s="262" t="s">
        <v>520</v>
      </c>
      <c r="B133" s="261" t="s">
        <v>260</v>
      </c>
      <c r="T133" s="167"/>
      <c r="U133" s="167"/>
    </row>
    <row r="134" spans="1:21" ht="36" hidden="1" customHeight="1">
      <c r="A134" s="297"/>
      <c r="B134" s="465" t="s">
        <v>261</v>
      </c>
      <c r="C134" s="466"/>
      <c r="D134" s="466"/>
      <c r="E134" s="466"/>
      <c r="F134" s="466"/>
      <c r="G134" s="466"/>
      <c r="H134" s="466"/>
      <c r="I134" s="466"/>
      <c r="J134" s="466"/>
      <c r="K134" s="466"/>
      <c r="L134" s="466"/>
      <c r="M134" s="466"/>
      <c r="N134" s="466"/>
      <c r="O134" s="466"/>
      <c r="P134" s="466"/>
      <c r="Q134" s="466"/>
      <c r="R134" s="466"/>
      <c r="S134" s="466"/>
      <c r="T134" s="466"/>
      <c r="U134" s="466"/>
    </row>
    <row r="135" spans="1:21" ht="19.5" hidden="1" customHeight="1">
      <c r="A135" s="262" t="s">
        <v>521</v>
      </c>
      <c r="B135" s="164" t="s">
        <v>262</v>
      </c>
      <c r="T135" s="167"/>
      <c r="U135" s="167"/>
    </row>
    <row r="136" spans="1:21" ht="32.25" hidden="1" customHeight="1">
      <c r="A136" s="262"/>
      <c r="B136" s="465" t="s">
        <v>263</v>
      </c>
      <c r="C136" s="466"/>
      <c r="D136" s="466"/>
      <c r="E136" s="466"/>
      <c r="F136" s="466"/>
      <c r="G136" s="466"/>
      <c r="H136" s="466"/>
      <c r="I136" s="466"/>
      <c r="J136" s="466"/>
      <c r="K136" s="466"/>
      <c r="L136" s="466"/>
      <c r="M136" s="466"/>
      <c r="N136" s="466"/>
      <c r="O136" s="466"/>
      <c r="P136" s="466"/>
      <c r="Q136" s="466"/>
      <c r="R136" s="466"/>
      <c r="S136" s="466"/>
      <c r="T136" s="466"/>
      <c r="U136" s="466"/>
    </row>
    <row r="137" spans="1:21" ht="19.5" customHeight="1">
      <c r="A137" s="262">
        <v>5</v>
      </c>
      <c r="B137" s="164" t="s">
        <v>264</v>
      </c>
      <c r="T137" s="167"/>
      <c r="U137" s="167"/>
    </row>
    <row r="138" spans="1:21" ht="33" customHeight="1">
      <c r="A138" s="266"/>
      <c r="B138" s="490" t="s">
        <v>265</v>
      </c>
      <c r="C138" s="491"/>
      <c r="D138" s="491"/>
      <c r="E138" s="491"/>
      <c r="F138" s="491"/>
      <c r="G138" s="491"/>
      <c r="H138" s="491"/>
      <c r="I138" s="491"/>
      <c r="J138" s="491"/>
      <c r="K138" s="491"/>
      <c r="L138" s="491"/>
      <c r="M138" s="491"/>
      <c r="N138" s="491"/>
      <c r="O138" s="491"/>
      <c r="P138" s="491"/>
      <c r="Q138" s="491"/>
      <c r="R138" s="491"/>
      <c r="S138" s="491"/>
      <c r="T138" s="491"/>
      <c r="U138" s="491"/>
    </row>
    <row r="139" spans="1:21" ht="19.5" customHeight="1">
      <c r="A139" s="262">
        <v>6</v>
      </c>
      <c r="B139" s="164" t="s">
        <v>266</v>
      </c>
      <c r="T139" s="167"/>
      <c r="U139" s="167"/>
    </row>
    <row r="140" spans="1:21" ht="35.25" customHeight="1">
      <c r="A140" s="266"/>
      <c r="B140" s="465" t="s">
        <v>267</v>
      </c>
      <c r="C140" s="466"/>
      <c r="D140" s="466"/>
      <c r="E140" s="466"/>
      <c r="F140" s="466"/>
      <c r="G140" s="466"/>
      <c r="H140" s="466"/>
      <c r="I140" s="466"/>
      <c r="J140" s="466"/>
      <c r="K140" s="466"/>
      <c r="L140" s="466"/>
      <c r="M140" s="466"/>
      <c r="N140" s="466"/>
      <c r="O140" s="466"/>
      <c r="P140" s="466"/>
      <c r="Q140" s="466"/>
      <c r="R140" s="466"/>
      <c r="S140" s="466"/>
      <c r="T140" s="466"/>
      <c r="U140" s="466"/>
    </row>
    <row r="141" spans="1:21" ht="19.5" customHeight="1">
      <c r="A141" s="262">
        <v>7</v>
      </c>
      <c r="B141" s="164" t="s">
        <v>268</v>
      </c>
      <c r="T141" s="167"/>
      <c r="U141" s="167"/>
    </row>
    <row r="142" spans="1:21" ht="29.25" customHeight="1">
      <c r="A142" s="262"/>
      <c r="B142" s="465" t="s">
        <v>562</v>
      </c>
      <c r="C142" s="466"/>
      <c r="D142" s="466"/>
      <c r="E142" s="466"/>
      <c r="F142" s="466"/>
      <c r="G142" s="466"/>
      <c r="H142" s="466"/>
      <c r="I142" s="466"/>
      <c r="J142" s="466"/>
      <c r="K142" s="466"/>
      <c r="L142" s="466"/>
      <c r="M142" s="466"/>
      <c r="N142" s="466"/>
      <c r="O142" s="466"/>
      <c r="P142" s="466"/>
      <c r="Q142" s="466"/>
      <c r="R142" s="466"/>
      <c r="S142" s="466"/>
      <c r="T142" s="466"/>
      <c r="U142" s="466"/>
    </row>
    <row r="143" spans="1:21" ht="19.5" customHeight="1">
      <c r="A143" s="262"/>
      <c r="B143" s="298" t="s">
        <v>269</v>
      </c>
      <c r="T143" s="167"/>
      <c r="U143" s="167"/>
    </row>
    <row r="144" spans="1:21" ht="31.5" customHeight="1">
      <c r="A144" s="266"/>
      <c r="B144" s="465" t="s">
        <v>270</v>
      </c>
      <c r="C144" s="466"/>
      <c r="D144" s="466"/>
      <c r="E144" s="466"/>
      <c r="F144" s="466"/>
      <c r="G144" s="466"/>
      <c r="H144" s="466"/>
      <c r="I144" s="466"/>
      <c r="J144" s="466"/>
      <c r="K144" s="466"/>
      <c r="L144" s="466"/>
      <c r="M144" s="466"/>
      <c r="N144" s="466"/>
      <c r="O144" s="466"/>
      <c r="P144" s="466"/>
      <c r="Q144" s="466"/>
      <c r="R144" s="466"/>
      <c r="S144" s="466"/>
      <c r="T144" s="466"/>
      <c r="U144" s="466"/>
    </row>
    <row r="145" spans="1:22" ht="19.5" customHeight="1">
      <c r="A145" s="266"/>
      <c r="B145" s="298" t="s">
        <v>271</v>
      </c>
      <c r="T145" s="167"/>
      <c r="U145" s="167"/>
    </row>
    <row r="146" spans="1:22" ht="32.25" customHeight="1">
      <c r="A146" s="266"/>
      <c r="B146" s="465" t="s">
        <v>272</v>
      </c>
      <c r="C146" s="466"/>
      <c r="D146" s="466"/>
      <c r="E146" s="466"/>
      <c r="F146" s="466"/>
      <c r="G146" s="466"/>
      <c r="H146" s="466"/>
      <c r="I146" s="466"/>
      <c r="J146" s="466"/>
      <c r="K146" s="466"/>
      <c r="L146" s="466"/>
      <c r="M146" s="466"/>
      <c r="N146" s="466"/>
      <c r="O146" s="466"/>
      <c r="P146" s="466"/>
      <c r="Q146" s="466"/>
      <c r="R146" s="466"/>
      <c r="S146" s="466"/>
      <c r="T146" s="466"/>
      <c r="U146" s="466"/>
    </row>
    <row r="147" spans="1:22" ht="19.5" customHeight="1">
      <c r="A147" s="266"/>
      <c r="B147" s="260" t="s">
        <v>273</v>
      </c>
      <c r="T147" s="167"/>
      <c r="U147" s="167"/>
    </row>
    <row r="148" spans="1:22" ht="19.5" customHeight="1">
      <c r="A148" s="266"/>
      <c r="B148" s="465" t="s">
        <v>274</v>
      </c>
      <c r="C148" s="466"/>
      <c r="D148" s="466"/>
      <c r="E148" s="466"/>
      <c r="F148" s="466"/>
      <c r="G148" s="466"/>
      <c r="H148" s="466"/>
      <c r="I148" s="466"/>
      <c r="J148" s="466"/>
      <c r="K148" s="466"/>
      <c r="L148" s="466"/>
      <c r="M148" s="466"/>
      <c r="N148" s="466"/>
      <c r="O148" s="466"/>
      <c r="P148" s="466"/>
      <c r="Q148" s="466"/>
      <c r="R148" s="466"/>
      <c r="S148" s="466"/>
      <c r="T148" s="466"/>
      <c r="U148" s="466"/>
    </row>
    <row r="149" spans="1:22" ht="19.5" customHeight="1">
      <c r="A149" s="266"/>
      <c r="B149" s="260" t="s">
        <v>275</v>
      </c>
      <c r="T149" s="167"/>
      <c r="U149" s="167"/>
    </row>
    <row r="150" spans="1:22" ht="32.25" customHeight="1">
      <c r="A150" s="266"/>
      <c r="B150" s="465" t="s">
        <v>276</v>
      </c>
      <c r="C150" s="466"/>
      <c r="D150" s="466"/>
      <c r="E150" s="466"/>
      <c r="F150" s="466"/>
      <c r="G150" s="466"/>
      <c r="H150" s="466"/>
      <c r="I150" s="466"/>
      <c r="J150" s="466"/>
      <c r="K150" s="466"/>
      <c r="L150" s="466"/>
      <c r="M150" s="466"/>
      <c r="N150" s="466"/>
      <c r="O150" s="466"/>
      <c r="P150" s="466"/>
      <c r="Q150" s="466"/>
      <c r="R150" s="466"/>
      <c r="S150" s="466"/>
      <c r="T150" s="466"/>
      <c r="U150" s="466"/>
    </row>
    <row r="151" spans="1:22" ht="19.5" customHeight="1">
      <c r="A151" s="266"/>
      <c r="B151" s="260" t="s">
        <v>277</v>
      </c>
      <c r="T151" s="167"/>
      <c r="U151" s="167"/>
    </row>
    <row r="152" spans="1:22" ht="30" customHeight="1">
      <c r="A152" s="266"/>
      <c r="B152" s="465" t="s">
        <v>278</v>
      </c>
      <c r="C152" s="466"/>
      <c r="D152" s="466"/>
      <c r="E152" s="466"/>
      <c r="F152" s="466"/>
      <c r="G152" s="466"/>
      <c r="H152" s="466"/>
      <c r="I152" s="466"/>
      <c r="J152" s="466"/>
      <c r="K152" s="466"/>
      <c r="L152" s="466"/>
      <c r="M152" s="466"/>
      <c r="N152" s="466"/>
      <c r="O152" s="466"/>
      <c r="P152" s="466"/>
      <c r="Q152" s="466"/>
      <c r="R152" s="466"/>
      <c r="S152" s="466"/>
      <c r="T152" s="466"/>
      <c r="U152" s="466"/>
    </row>
    <row r="153" spans="1:22" ht="31.5" customHeight="1">
      <c r="A153" s="266"/>
      <c r="B153" s="465" t="s">
        <v>279</v>
      </c>
      <c r="C153" s="466"/>
      <c r="D153" s="466"/>
      <c r="E153" s="466"/>
      <c r="F153" s="466"/>
      <c r="G153" s="466"/>
      <c r="H153" s="466"/>
      <c r="I153" s="466"/>
      <c r="J153" s="466"/>
      <c r="K153" s="466"/>
      <c r="L153" s="466"/>
      <c r="M153" s="466"/>
      <c r="N153" s="466"/>
      <c r="O153" s="466"/>
      <c r="P153" s="466"/>
      <c r="Q153" s="466"/>
      <c r="R153" s="466"/>
      <c r="S153" s="466"/>
      <c r="T153" s="466"/>
      <c r="U153" s="466"/>
    </row>
    <row r="154" spans="1:22" ht="19.5" customHeight="1">
      <c r="A154" s="299">
        <v>8</v>
      </c>
      <c r="B154" s="164" t="s">
        <v>523</v>
      </c>
      <c r="T154" s="167"/>
      <c r="U154" s="167"/>
    </row>
    <row r="155" spans="1:22" ht="81" customHeight="1">
      <c r="A155" s="266"/>
      <c r="B155" s="482" t="s">
        <v>280</v>
      </c>
      <c r="C155" s="482"/>
      <c r="D155" s="482"/>
      <c r="E155" s="482"/>
      <c r="F155" s="482"/>
      <c r="G155" s="482"/>
      <c r="H155" s="482"/>
      <c r="I155" s="482"/>
      <c r="J155" s="482"/>
      <c r="K155" s="482"/>
      <c r="L155" s="482"/>
      <c r="M155" s="482"/>
      <c r="N155" s="482"/>
      <c r="O155" s="482"/>
      <c r="P155" s="482"/>
      <c r="Q155" s="482"/>
      <c r="R155" s="482"/>
      <c r="S155" s="482"/>
      <c r="T155" s="482"/>
      <c r="U155" s="482"/>
    </row>
    <row r="156" spans="1:22" ht="28.5" customHeight="1">
      <c r="A156" s="266"/>
      <c r="B156" s="465" t="s">
        <v>281</v>
      </c>
      <c r="C156" s="466"/>
      <c r="D156" s="466"/>
      <c r="E156" s="466"/>
      <c r="F156" s="466"/>
      <c r="G156" s="466"/>
      <c r="H156" s="466"/>
      <c r="I156" s="466"/>
      <c r="J156" s="466"/>
      <c r="K156" s="466"/>
      <c r="L156" s="466"/>
      <c r="M156" s="466"/>
      <c r="N156" s="466"/>
      <c r="O156" s="466"/>
      <c r="P156" s="466"/>
      <c r="Q156" s="466"/>
      <c r="R156" s="466"/>
      <c r="S156" s="466"/>
      <c r="T156" s="466"/>
      <c r="U156" s="466"/>
    </row>
    <row r="157" spans="1:22" ht="19.5" hidden="1" customHeight="1">
      <c r="A157" s="299">
        <v>9</v>
      </c>
      <c r="B157" s="164" t="s">
        <v>282</v>
      </c>
      <c r="T157" s="167"/>
      <c r="U157" s="167"/>
    </row>
    <row r="158" spans="1:22" ht="19.5" hidden="1" customHeight="1">
      <c r="A158" s="266"/>
      <c r="B158" s="266" t="s">
        <v>283</v>
      </c>
      <c r="T158" s="167"/>
      <c r="U158" s="167"/>
    </row>
    <row r="159" spans="1:22" ht="9" customHeight="1">
      <c r="A159" s="262"/>
      <c r="B159" s="164"/>
      <c r="T159" s="167"/>
      <c r="U159" s="167"/>
    </row>
    <row r="160" spans="1:22" s="161" customFormat="1" ht="18" customHeight="1">
      <c r="A160" s="36" t="s">
        <v>524</v>
      </c>
      <c r="B160" s="37" t="s">
        <v>284</v>
      </c>
      <c r="C160" s="37"/>
      <c r="D160" s="37"/>
      <c r="E160" s="37"/>
      <c r="F160" s="37"/>
      <c r="G160" s="37"/>
      <c r="H160" s="37"/>
      <c r="I160" s="37"/>
      <c r="J160" s="37"/>
      <c r="K160" s="37"/>
      <c r="L160" s="37"/>
      <c r="M160" s="255"/>
      <c r="N160" s="255"/>
      <c r="O160" s="255"/>
      <c r="P160" s="255"/>
      <c r="Q160" s="37"/>
      <c r="R160" s="255"/>
      <c r="S160" s="255"/>
      <c r="T160" s="255"/>
      <c r="U160" s="255"/>
      <c r="V160" s="38"/>
    </row>
    <row r="161" spans="1:22" s="161" customFormat="1" ht="18" customHeight="1">
      <c r="A161" s="36"/>
      <c r="B161" s="37"/>
      <c r="C161" s="38"/>
      <c r="D161" s="38"/>
      <c r="E161" s="38"/>
      <c r="F161" s="38"/>
      <c r="G161" s="38"/>
      <c r="H161" s="38"/>
      <c r="I161" s="38"/>
      <c r="J161" s="38"/>
      <c r="K161" s="38"/>
      <c r="L161" s="38"/>
      <c r="M161" s="166"/>
      <c r="N161" s="166"/>
      <c r="O161" s="166"/>
      <c r="P161" s="166"/>
      <c r="Q161" s="152"/>
      <c r="R161" s="166"/>
      <c r="S161" s="166"/>
      <c r="T161" s="167"/>
      <c r="U161" s="166" t="s">
        <v>285</v>
      </c>
      <c r="V161" s="38"/>
    </row>
    <row r="162" spans="1:22" s="161" customFormat="1" ht="18" customHeight="1">
      <c r="A162" s="36">
        <v>1</v>
      </c>
      <c r="B162" s="37" t="s">
        <v>286</v>
      </c>
      <c r="C162" s="38"/>
      <c r="D162" s="38"/>
      <c r="E162" s="38"/>
      <c r="F162" s="38"/>
      <c r="G162" s="38"/>
      <c r="H162" s="38"/>
      <c r="I162" s="38"/>
      <c r="J162" s="38"/>
      <c r="K162" s="38"/>
      <c r="L162" s="38"/>
      <c r="M162" s="166"/>
      <c r="N162" s="166"/>
      <c r="O162" s="166"/>
      <c r="P162" s="166"/>
      <c r="Q162" s="38"/>
      <c r="R162" s="166"/>
      <c r="S162" s="166"/>
      <c r="T162" s="167"/>
      <c r="U162" s="167"/>
      <c r="V162" s="38"/>
    </row>
    <row r="163" spans="1:22" s="161" customFormat="1" ht="18" customHeight="1">
      <c r="A163" s="36"/>
      <c r="B163" s="38"/>
      <c r="C163" s="38"/>
      <c r="D163" s="38"/>
      <c r="E163" s="38"/>
      <c r="F163" s="38"/>
      <c r="G163" s="38"/>
      <c r="H163" s="38"/>
      <c r="I163" s="38"/>
      <c r="J163" s="38"/>
      <c r="K163" s="38"/>
      <c r="M163" s="495" t="s">
        <v>637</v>
      </c>
      <c r="N163" s="495"/>
      <c r="O163" s="495"/>
      <c r="P163" s="495"/>
      <c r="R163" s="495" t="s">
        <v>636</v>
      </c>
      <c r="S163" s="495"/>
      <c r="T163" s="495"/>
      <c r="U163" s="495"/>
      <c r="V163" s="38"/>
    </row>
    <row r="164" spans="1:22" s="161" customFormat="1" ht="18" customHeight="1">
      <c r="A164" s="36"/>
      <c r="B164" s="38" t="s">
        <v>347</v>
      </c>
      <c r="C164" s="38"/>
      <c r="D164" s="38"/>
      <c r="E164" s="38"/>
      <c r="F164" s="38"/>
      <c r="G164" s="38"/>
      <c r="H164" s="38"/>
      <c r="I164" s="38"/>
      <c r="J164" s="38"/>
      <c r="K164" s="38"/>
      <c r="M164" s="496">
        <v>2493214642</v>
      </c>
      <c r="N164" s="496"/>
      <c r="O164" s="496"/>
      <c r="P164" s="496"/>
      <c r="Q164" s="300"/>
      <c r="R164" s="496">
        <f>CDKT!E10-TM!R165</f>
        <v>16609436651</v>
      </c>
      <c r="S164" s="496"/>
      <c r="T164" s="496"/>
      <c r="U164" s="496"/>
      <c r="V164" s="38"/>
    </row>
    <row r="165" spans="1:22" s="161" customFormat="1" ht="18" customHeight="1">
      <c r="A165" s="36"/>
      <c r="B165" s="38" t="s">
        <v>348</v>
      </c>
      <c r="C165" s="38"/>
      <c r="D165" s="38"/>
      <c r="E165" s="38"/>
      <c r="F165" s="38"/>
      <c r="G165" s="38"/>
      <c r="H165" s="38"/>
      <c r="I165" s="38"/>
      <c r="J165" s="38"/>
      <c r="K165" s="38"/>
      <c r="M165" s="493">
        <v>32179518318</v>
      </c>
      <c r="N165" s="493"/>
      <c r="O165" s="493"/>
      <c r="P165" s="493"/>
      <c r="Q165" s="300"/>
      <c r="R165" s="493">
        <v>6717808427</v>
      </c>
      <c r="S165" s="493"/>
      <c r="T165" s="493"/>
      <c r="U165" s="493"/>
      <c r="V165" s="38"/>
    </row>
    <row r="166" spans="1:22" s="161" customFormat="1" ht="18" customHeight="1">
      <c r="A166" s="36"/>
      <c r="B166" s="38"/>
      <c r="C166" s="301" t="s">
        <v>614</v>
      </c>
      <c r="D166" s="38"/>
      <c r="E166" s="38"/>
      <c r="F166" s="38"/>
      <c r="G166" s="38"/>
      <c r="H166" s="38"/>
      <c r="I166" s="38"/>
      <c r="J166" s="38"/>
      <c r="K166" s="38"/>
      <c r="M166" s="503">
        <v>28542015874</v>
      </c>
      <c r="N166" s="503"/>
      <c r="O166" s="503"/>
      <c r="P166" s="503"/>
      <c r="Q166" s="300"/>
      <c r="R166" s="504">
        <v>6673058057</v>
      </c>
      <c r="S166" s="504"/>
      <c r="T166" s="504"/>
      <c r="U166" s="504"/>
      <c r="V166" s="38"/>
    </row>
    <row r="167" spans="1:22" s="161" customFormat="1" ht="18" customHeight="1">
      <c r="A167" s="36"/>
      <c r="B167" s="38" t="s">
        <v>552</v>
      </c>
      <c r="C167" s="38"/>
      <c r="D167" s="38"/>
      <c r="E167" s="38"/>
      <c r="F167" s="38"/>
      <c r="G167" s="38"/>
      <c r="H167" s="38"/>
      <c r="I167" s="38"/>
      <c r="J167" s="38"/>
      <c r="K167" s="38"/>
      <c r="M167" s="494">
        <v>138000000000</v>
      </c>
      <c r="N167" s="494"/>
      <c r="O167" s="494"/>
      <c r="P167" s="494"/>
      <c r="Q167" s="300"/>
      <c r="R167" s="497"/>
      <c r="S167" s="497"/>
      <c r="T167" s="497"/>
      <c r="U167" s="497"/>
      <c r="V167" s="38"/>
    </row>
    <row r="168" spans="1:22" s="161" customFormat="1" ht="18" customHeight="1" thickBot="1">
      <c r="A168" s="36"/>
      <c r="B168" s="38"/>
      <c r="C168" s="38"/>
      <c r="D168" s="38"/>
      <c r="E168" s="38"/>
      <c r="F168" s="38"/>
      <c r="G168" s="38"/>
      <c r="H168" s="38"/>
      <c r="I168" s="152"/>
      <c r="K168" s="173" t="s">
        <v>292</v>
      </c>
      <c r="M168" s="498">
        <f>M164+M165+M167</f>
        <v>172672732960</v>
      </c>
      <c r="N168" s="498"/>
      <c r="O168" s="498"/>
      <c r="P168" s="498"/>
      <c r="Q168" s="300"/>
      <c r="R168" s="498">
        <f>R164+R165+R167</f>
        <v>23327245078</v>
      </c>
      <c r="S168" s="498"/>
      <c r="T168" s="498"/>
      <c r="U168" s="498"/>
      <c r="V168" s="38"/>
    </row>
    <row r="169" spans="1:22" s="161" customFormat="1" ht="18" customHeight="1" thickTop="1">
      <c r="A169" s="36"/>
      <c r="B169" s="38"/>
      <c r="C169" s="38"/>
      <c r="D169" s="38"/>
      <c r="E169" s="38"/>
      <c r="F169" s="38"/>
      <c r="G169" s="38"/>
      <c r="H169" s="38"/>
      <c r="I169" s="152"/>
      <c r="K169" s="173"/>
      <c r="M169" s="189"/>
      <c r="N169" s="189"/>
      <c r="O169" s="189"/>
      <c r="P169" s="189"/>
      <c r="R169" s="189"/>
      <c r="S169" s="189"/>
      <c r="T169" s="189"/>
      <c r="U169" s="189"/>
      <c r="V169" s="38"/>
    </row>
    <row r="170" spans="1:22" s="161" customFormat="1" ht="18" customHeight="1">
      <c r="A170" s="36">
        <v>2</v>
      </c>
      <c r="B170" s="37" t="s">
        <v>287</v>
      </c>
      <c r="C170" s="38"/>
      <c r="D170" s="38"/>
      <c r="E170" s="38"/>
      <c r="F170" s="38"/>
      <c r="G170" s="38"/>
      <c r="H170" s="38"/>
      <c r="I170" s="38"/>
      <c r="J170" s="38"/>
      <c r="K170" s="38"/>
      <c r="L170" s="38"/>
      <c r="M170" s="499" t="s">
        <v>293</v>
      </c>
      <c r="N170" s="500"/>
      <c r="O170" s="500"/>
      <c r="P170" s="500"/>
      <c r="Q170" s="44"/>
      <c r="R170" s="499" t="s">
        <v>649</v>
      </c>
      <c r="S170" s="500"/>
      <c r="T170" s="500"/>
      <c r="U170" s="500"/>
      <c r="V170" s="38"/>
    </row>
    <row r="171" spans="1:22" s="41" customFormat="1" ht="18" customHeight="1">
      <c r="A171" s="39"/>
      <c r="B171" s="40"/>
      <c r="D171" s="42"/>
      <c r="E171" s="43"/>
      <c r="F171" s="43"/>
      <c r="G171" s="43"/>
      <c r="H171" s="43"/>
      <c r="I171" s="43"/>
      <c r="J171" s="43"/>
      <c r="K171" s="44"/>
      <c r="L171" s="44"/>
      <c r="M171" s="501"/>
      <c r="N171" s="501"/>
      <c r="O171" s="501"/>
      <c r="P171" s="501"/>
      <c r="Q171" s="44"/>
      <c r="R171" s="501"/>
      <c r="S171" s="501"/>
      <c r="T171" s="501"/>
      <c r="U171" s="501"/>
      <c r="V171" s="147"/>
    </row>
    <row r="172" spans="1:22" s="41" customFormat="1" ht="18" customHeight="1">
      <c r="A172" s="45"/>
      <c r="B172" s="40"/>
      <c r="C172" s="46" t="s">
        <v>288</v>
      </c>
      <c r="D172" s="42"/>
      <c r="E172" s="44"/>
      <c r="F172" s="44"/>
      <c r="G172" s="44"/>
      <c r="H172" s="44"/>
      <c r="I172" s="44"/>
      <c r="J172" s="44"/>
      <c r="K172" s="44"/>
      <c r="L172" s="44"/>
      <c r="M172" s="339"/>
      <c r="N172" s="339"/>
      <c r="O172" s="339"/>
      <c r="P172" s="339"/>
      <c r="Q172" s="44"/>
      <c r="R172" s="340"/>
      <c r="S172" s="340"/>
      <c r="T172" s="340"/>
      <c r="U172" s="340"/>
      <c r="V172" s="147"/>
    </row>
    <row r="173" spans="1:22" s="41" customFormat="1" ht="18.75" customHeight="1">
      <c r="A173" s="45"/>
      <c r="B173" s="40" t="s">
        <v>514</v>
      </c>
      <c r="C173" s="47" t="s">
        <v>289</v>
      </c>
      <c r="D173" s="42"/>
      <c r="E173" s="44"/>
      <c r="F173" s="44"/>
      <c r="G173" s="44"/>
      <c r="H173" s="44"/>
      <c r="I173" s="44"/>
      <c r="J173" s="44"/>
      <c r="K173" s="44"/>
      <c r="L173" s="44"/>
      <c r="M173" s="48"/>
      <c r="N173" s="48"/>
      <c r="O173" s="48"/>
      <c r="P173" s="48"/>
      <c r="Q173" s="44"/>
      <c r="R173" s="48"/>
      <c r="S173" s="48"/>
      <c r="T173" s="48"/>
      <c r="U173" s="48"/>
      <c r="V173" s="147"/>
    </row>
    <row r="174" spans="1:22" s="41" customFormat="1" ht="15.75" customHeight="1">
      <c r="A174" s="45"/>
      <c r="B174" s="40"/>
      <c r="C174" s="51" t="s">
        <v>563</v>
      </c>
      <c r="D174" s="42"/>
      <c r="E174" s="44"/>
      <c r="F174" s="44"/>
      <c r="G174" s="44"/>
      <c r="H174" s="44"/>
      <c r="I174" s="44"/>
      <c r="J174" s="44"/>
      <c r="K174" s="44"/>
      <c r="L174" s="44"/>
      <c r="V174" s="147"/>
    </row>
    <row r="175" spans="1:22" s="41" customFormat="1" ht="15.75" customHeight="1">
      <c r="A175" s="45"/>
      <c r="B175" s="40"/>
      <c r="C175" s="51" t="s">
        <v>290</v>
      </c>
      <c r="D175" s="42"/>
      <c r="E175" s="44"/>
      <c r="F175" s="44"/>
      <c r="G175" s="44"/>
      <c r="H175" s="44"/>
      <c r="I175" s="44"/>
      <c r="J175" s="44"/>
      <c r="K175" s="44"/>
      <c r="L175" s="44"/>
      <c r="M175" s="48"/>
      <c r="N175" s="48"/>
      <c r="O175" s="48"/>
      <c r="P175" s="48"/>
      <c r="R175" s="48"/>
      <c r="S175" s="48"/>
      <c r="T175" s="48"/>
      <c r="U175" s="48"/>
      <c r="V175" s="147"/>
    </row>
    <row r="176" spans="1:22" s="41" customFormat="1" ht="15.75" customHeight="1">
      <c r="A176" s="45"/>
      <c r="B176" s="40"/>
      <c r="C176" s="51" t="s">
        <v>564</v>
      </c>
      <c r="D176" s="42"/>
      <c r="E176" s="44"/>
      <c r="F176" s="44"/>
      <c r="G176" s="44"/>
      <c r="H176" s="44"/>
      <c r="I176" s="44"/>
      <c r="J176" s="44"/>
      <c r="K176" s="44"/>
      <c r="L176" s="44"/>
      <c r="M176" s="48"/>
      <c r="N176" s="48"/>
      <c r="O176" s="48"/>
      <c r="P176" s="48"/>
      <c r="R176" s="48"/>
      <c r="S176" s="48"/>
      <c r="T176" s="48"/>
      <c r="U176" s="48"/>
      <c r="V176" s="147"/>
    </row>
    <row r="177" spans="1:27" s="41" customFormat="1" ht="18.75" customHeight="1">
      <c r="A177" s="45"/>
      <c r="B177" s="40" t="s">
        <v>515</v>
      </c>
      <c r="C177" s="47" t="s">
        <v>291</v>
      </c>
      <c r="D177" s="42"/>
      <c r="E177" s="44"/>
      <c r="F177" s="44"/>
      <c r="G177" s="44"/>
      <c r="H177" s="44"/>
      <c r="I177" s="44"/>
      <c r="J177" s="44"/>
      <c r="K177" s="44"/>
      <c r="L177" s="44"/>
      <c r="M177" s="48"/>
      <c r="N177" s="48"/>
      <c r="O177" s="48"/>
      <c r="P177" s="48"/>
      <c r="Q177" s="44"/>
      <c r="R177" s="48"/>
      <c r="S177" s="48"/>
      <c r="T177" s="48"/>
      <c r="U177" s="48"/>
      <c r="V177" s="147"/>
      <c r="X177" s="302"/>
      <c r="Y177" s="54"/>
      <c r="Z177" s="54"/>
      <c r="AA177" s="54"/>
    </row>
    <row r="178" spans="1:27" s="41" customFormat="1" ht="16.5" customHeight="1">
      <c r="A178" s="49"/>
      <c r="B178" s="50"/>
      <c r="C178" s="51" t="s">
        <v>563</v>
      </c>
      <c r="D178" s="52"/>
      <c r="E178" s="53"/>
      <c r="F178" s="53"/>
      <c r="G178" s="53"/>
      <c r="H178" s="53"/>
      <c r="I178" s="53"/>
      <c r="J178" s="53"/>
      <c r="K178" s="53"/>
      <c r="L178" s="53"/>
      <c r="M178" s="502">
        <v>43971317</v>
      </c>
      <c r="N178" s="502"/>
      <c r="O178" s="502"/>
      <c r="P178" s="502"/>
      <c r="Q178" s="210"/>
      <c r="R178" s="502">
        <v>1065280049400</v>
      </c>
      <c r="S178" s="502"/>
      <c r="T178" s="502"/>
      <c r="U178" s="502"/>
      <c r="V178" s="62"/>
      <c r="W178" s="54"/>
      <c r="X178" s="303"/>
      <c r="Y178" s="502"/>
      <c r="Z178" s="502"/>
      <c r="AA178" s="502"/>
    </row>
    <row r="179" spans="1:27" s="41" customFormat="1" ht="16.5" customHeight="1">
      <c r="A179" s="55"/>
      <c r="B179" s="50"/>
      <c r="C179" s="51" t="s">
        <v>290</v>
      </c>
      <c r="D179" s="52"/>
      <c r="E179" s="53"/>
      <c r="F179" s="53"/>
      <c r="G179" s="53"/>
      <c r="H179" s="53"/>
      <c r="I179" s="53"/>
      <c r="J179" s="56"/>
      <c r="K179" s="53"/>
      <c r="L179" s="53"/>
      <c r="M179" s="57"/>
      <c r="N179" s="57"/>
      <c r="O179" s="57"/>
      <c r="P179" s="57"/>
      <c r="Q179" s="54"/>
      <c r="R179" s="57"/>
      <c r="S179" s="57"/>
      <c r="T179" s="57"/>
      <c r="U179" s="57"/>
      <c r="V179" s="62"/>
      <c r="W179" s="54"/>
      <c r="X179" s="54"/>
      <c r="Y179" s="54"/>
      <c r="Z179" s="54"/>
      <c r="AA179" s="54"/>
    </row>
    <row r="180" spans="1:27" s="41" customFormat="1" ht="16.5" customHeight="1">
      <c r="A180" s="58"/>
      <c r="B180" s="59"/>
      <c r="C180" s="51" t="s">
        <v>564</v>
      </c>
      <c r="D180" s="52"/>
      <c r="E180" s="53"/>
      <c r="F180" s="53"/>
      <c r="G180" s="53"/>
      <c r="H180" s="53"/>
      <c r="I180" s="53"/>
      <c r="J180" s="53"/>
      <c r="K180" s="53"/>
      <c r="L180" s="53"/>
      <c r="M180" s="586"/>
      <c r="N180" s="586"/>
      <c r="O180" s="586"/>
      <c r="P180" s="586"/>
      <c r="Q180" s="208"/>
      <c r="R180" s="586"/>
      <c r="S180" s="586"/>
      <c r="T180" s="586"/>
      <c r="U180" s="586"/>
      <c r="V180" s="147"/>
      <c r="X180" s="54"/>
      <c r="Y180" s="54"/>
      <c r="Z180" s="54"/>
      <c r="AA180" s="54"/>
    </row>
    <row r="181" spans="1:27" s="41" customFormat="1" ht="16.5" customHeight="1" thickBot="1">
      <c r="A181" s="55"/>
      <c r="B181" s="60"/>
      <c r="C181" s="61"/>
      <c r="D181" s="62"/>
      <c r="E181" s="53"/>
      <c r="F181" s="53"/>
      <c r="G181" s="53"/>
      <c r="H181" s="53"/>
      <c r="I181" s="53"/>
      <c r="J181" s="53"/>
      <c r="K181" s="63" t="s">
        <v>292</v>
      </c>
      <c r="L181" s="53"/>
      <c r="M181" s="520">
        <f>SUM(M178:P180)</f>
        <v>43971317</v>
      </c>
      <c r="N181" s="520"/>
      <c r="O181" s="520"/>
      <c r="P181" s="520"/>
      <c r="Q181" s="64"/>
      <c r="R181" s="520">
        <f>SUM(R178:U180)</f>
        <v>1065280049400</v>
      </c>
      <c r="S181" s="520"/>
      <c r="T181" s="520"/>
      <c r="U181" s="520"/>
      <c r="V181" s="147"/>
      <c r="X181" s="54"/>
      <c r="Y181" s="54"/>
      <c r="Z181" s="54"/>
      <c r="AA181" s="54"/>
    </row>
    <row r="182" spans="1:27" s="41" customFormat="1" ht="9" customHeight="1" thickTop="1">
      <c r="A182" s="55"/>
      <c r="B182" s="60"/>
      <c r="C182" s="62"/>
      <c r="D182" s="62"/>
      <c r="E182" s="53"/>
      <c r="F182" s="53"/>
      <c r="G182" s="53"/>
      <c r="H182" s="53"/>
      <c r="I182" s="53"/>
      <c r="J182" s="53"/>
      <c r="K182" s="53"/>
      <c r="L182" s="53"/>
      <c r="M182" s="57"/>
      <c r="N182" s="57"/>
      <c r="O182" s="57"/>
      <c r="P182" s="57"/>
      <c r="Q182" s="53"/>
      <c r="R182" s="57"/>
      <c r="S182" s="57"/>
      <c r="T182" s="57"/>
      <c r="U182" s="57"/>
      <c r="V182" s="147"/>
    </row>
    <row r="183" spans="1:27" s="41" customFormat="1" ht="18" customHeight="1">
      <c r="A183" s="65">
        <v>3</v>
      </c>
      <c r="B183" s="61" t="s">
        <v>294</v>
      </c>
      <c r="C183" s="62"/>
      <c r="D183" s="62"/>
      <c r="E183" s="53"/>
      <c r="F183" s="53"/>
      <c r="G183" s="53"/>
      <c r="H183" s="53"/>
      <c r="I183" s="53"/>
      <c r="J183" s="53"/>
      <c r="K183" s="53"/>
      <c r="L183" s="53"/>
      <c r="M183" s="57"/>
      <c r="N183" s="57"/>
      <c r="O183" s="57"/>
      <c r="P183" s="57"/>
      <c r="Q183" s="53"/>
      <c r="R183" s="57"/>
      <c r="S183" s="57"/>
      <c r="T183" s="57"/>
      <c r="U183" s="57"/>
      <c r="V183" s="147"/>
    </row>
    <row r="184" spans="1:27" s="41" customFormat="1" ht="18" hidden="1" customHeight="1">
      <c r="A184" s="55"/>
      <c r="B184" s="54"/>
      <c r="C184" s="62"/>
      <c r="D184" s="62"/>
      <c r="E184" s="53"/>
      <c r="F184" s="53"/>
      <c r="G184" s="53"/>
      <c r="H184" s="53"/>
      <c r="I184" s="53"/>
      <c r="J184" s="53"/>
      <c r="K184" s="53"/>
      <c r="L184" s="53"/>
      <c r="M184" s="66" t="s">
        <v>526</v>
      </c>
      <c r="N184" s="66"/>
      <c r="O184" s="66"/>
      <c r="P184" s="66"/>
      <c r="Q184" s="64"/>
      <c r="R184" s="66" t="s">
        <v>527</v>
      </c>
      <c r="S184" s="66"/>
      <c r="T184" s="66"/>
      <c r="U184" s="66"/>
      <c r="V184" s="147"/>
    </row>
    <row r="185" spans="1:27" s="41" customFormat="1" ht="18" hidden="1" customHeight="1">
      <c r="A185" s="55"/>
      <c r="B185" s="61" t="s">
        <v>295</v>
      </c>
      <c r="C185" s="62"/>
      <c r="D185" s="62"/>
      <c r="E185" s="53"/>
      <c r="F185" s="53"/>
      <c r="G185" s="53"/>
      <c r="H185" s="53"/>
      <c r="I185" s="53"/>
      <c r="J185" s="53"/>
      <c r="K185" s="53"/>
      <c r="L185" s="53"/>
      <c r="M185" s="67"/>
      <c r="N185" s="67"/>
      <c r="O185" s="67"/>
      <c r="P185" s="67"/>
      <c r="Q185" s="64"/>
      <c r="R185" s="67"/>
      <c r="S185" s="67"/>
      <c r="T185" s="67"/>
      <c r="U185" s="67"/>
      <c r="V185" s="147"/>
    </row>
    <row r="186" spans="1:27" s="41" customFormat="1" ht="21.75" hidden="1" customHeight="1">
      <c r="A186" s="55"/>
      <c r="B186" s="61" t="s">
        <v>296</v>
      </c>
      <c r="C186" s="62"/>
      <c r="D186" s="62"/>
      <c r="E186" s="53"/>
      <c r="F186" s="53"/>
      <c r="G186" s="53"/>
      <c r="H186" s="53"/>
      <c r="I186" s="53"/>
      <c r="J186" s="53"/>
      <c r="K186" s="53"/>
      <c r="L186" s="53"/>
      <c r="M186" s="57"/>
      <c r="N186" s="57"/>
      <c r="O186" s="57"/>
      <c r="P186" s="57"/>
      <c r="Q186" s="64"/>
      <c r="R186" s="57"/>
      <c r="S186" s="57"/>
      <c r="T186" s="57"/>
      <c r="U186" s="57"/>
      <c r="V186" s="147"/>
    </row>
    <row r="187" spans="1:27" s="41" customFormat="1" ht="21.75" hidden="1" customHeight="1">
      <c r="A187" s="55"/>
      <c r="B187" s="61" t="s">
        <v>297</v>
      </c>
      <c r="C187" s="62"/>
      <c r="D187" s="62"/>
      <c r="E187" s="53"/>
      <c r="F187" s="53"/>
      <c r="G187" s="53"/>
      <c r="H187" s="53"/>
      <c r="I187" s="53"/>
      <c r="J187" s="53"/>
      <c r="K187" s="53"/>
      <c r="L187" s="53"/>
      <c r="M187" s="57"/>
      <c r="N187" s="57"/>
      <c r="O187" s="57"/>
      <c r="P187" s="57"/>
      <c r="Q187" s="64"/>
      <c r="R187" s="57"/>
      <c r="S187" s="57"/>
      <c r="T187" s="57"/>
      <c r="U187" s="57"/>
      <c r="V187" s="147"/>
    </row>
    <row r="188" spans="1:27" s="41" customFormat="1" ht="18" hidden="1" customHeight="1">
      <c r="A188" s="55"/>
      <c r="B188" s="62" t="s">
        <v>298</v>
      </c>
      <c r="C188" s="62"/>
      <c r="D188" s="62"/>
      <c r="E188" s="53"/>
      <c r="F188" s="53"/>
      <c r="G188" s="53"/>
      <c r="H188" s="53"/>
      <c r="I188" s="53"/>
      <c r="J188" s="53"/>
      <c r="K188" s="53"/>
      <c r="L188" s="53"/>
      <c r="M188" s="57"/>
      <c r="N188" s="57"/>
      <c r="O188" s="57"/>
      <c r="P188" s="57"/>
      <c r="Q188" s="64"/>
      <c r="R188" s="57"/>
      <c r="S188" s="57"/>
      <c r="T188" s="57"/>
      <c r="U188" s="57"/>
      <c r="V188" s="147"/>
    </row>
    <row r="189" spans="1:27" s="41" customFormat="1" ht="18" hidden="1" customHeight="1">
      <c r="A189" s="55"/>
      <c r="B189" s="62"/>
      <c r="C189" s="62" t="s">
        <v>299</v>
      </c>
      <c r="D189" s="62"/>
      <c r="E189" s="53"/>
      <c r="F189" s="53"/>
      <c r="G189" s="53"/>
      <c r="H189" s="53"/>
      <c r="I189" s="53"/>
      <c r="J189" s="53"/>
      <c r="K189" s="53"/>
      <c r="L189" s="53"/>
      <c r="M189" s="57"/>
      <c r="N189" s="57"/>
      <c r="O189" s="57"/>
      <c r="P189" s="57"/>
      <c r="Q189" s="64"/>
      <c r="R189" s="57">
        <v>682442</v>
      </c>
      <c r="S189" s="57"/>
      <c r="T189" s="57"/>
      <c r="U189" s="57"/>
      <c r="V189" s="147"/>
    </row>
    <row r="190" spans="1:27" s="41" customFormat="1" ht="18" hidden="1" customHeight="1">
      <c r="A190" s="55"/>
      <c r="B190" s="62"/>
      <c r="C190" s="62" t="s">
        <v>300</v>
      </c>
      <c r="D190" s="62"/>
      <c r="E190" s="53"/>
      <c r="F190" s="53"/>
      <c r="G190" s="53"/>
      <c r="H190" s="53"/>
      <c r="I190" s="53"/>
      <c r="J190" s="53"/>
      <c r="K190" s="53"/>
      <c r="L190" s="53"/>
      <c r="M190" s="57"/>
      <c r="N190" s="57"/>
      <c r="O190" s="57"/>
      <c r="P190" s="57"/>
      <c r="Q190" s="64"/>
      <c r="R190" s="57">
        <v>29136914248</v>
      </c>
      <c r="S190" s="57"/>
      <c r="T190" s="57"/>
      <c r="U190" s="57"/>
      <c r="V190" s="147"/>
    </row>
    <row r="191" spans="1:27" s="41" customFormat="1" ht="18" hidden="1" customHeight="1">
      <c r="A191" s="55"/>
      <c r="B191" s="62"/>
      <c r="C191" s="62" t="s">
        <v>301</v>
      </c>
      <c r="D191" s="62"/>
      <c r="E191" s="53"/>
      <c r="F191" s="53"/>
      <c r="G191" s="53"/>
      <c r="H191" s="53"/>
      <c r="I191" s="53"/>
      <c r="J191" s="53"/>
      <c r="K191" s="53"/>
      <c r="L191" s="53"/>
      <c r="M191" s="57"/>
      <c r="N191" s="57"/>
      <c r="O191" s="57"/>
      <c r="P191" s="57"/>
      <c r="Q191" s="64"/>
      <c r="R191" s="57">
        <v>-8446874712</v>
      </c>
      <c r="S191" s="57"/>
      <c r="T191" s="57"/>
      <c r="U191" s="57"/>
      <c r="V191" s="147"/>
    </row>
    <row r="192" spans="1:27" s="41" customFormat="1" ht="18" hidden="1" customHeight="1">
      <c r="A192" s="55"/>
      <c r="B192" s="62"/>
      <c r="C192" s="62" t="s">
        <v>302</v>
      </c>
      <c r="D192" s="62"/>
      <c r="E192" s="53"/>
      <c r="F192" s="53"/>
      <c r="G192" s="53"/>
      <c r="H192" s="53"/>
      <c r="I192" s="53"/>
      <c r="J192" s="53"/>
      <c r="K192" s="53"/>
      <c r="L192" s="53"/>
      <c r="M192" s="57"/>
      <c r="N192" s="57"/>
      <c r="O192" s="57"/>
      <c r="P192" s="57"/>
      <c r="Q192" s="64"/>
      <c r="R192" s="57">
        <v>20690039536</v>
      </c>
      <c r="S192" s="57"/>
      <c r="T192" s="57"/>
      <c r="U192" s="57"/>
      <c r="V192" s="147"/>
    </row>
    <row r="193" spans="1:22" s="41" customFormat="1" ht="18" hidden="1" customHeight="1">
      <c r="A193" s="55"/>
      <c r="B193" s="62" t="s">
        <v>303</v>
      </c>
      <c r="C193" s="62"/>
      <c r="D193" s="62"/>
      <c r="E193" s="53"/>
      <c r="F193" s="53"/>
      <c r="G193" s="53"/>
      <c r="H193" s="53"/>
      <c r="I193" s="53"/>
      <c r="J193" s="53"/>
      <c r="K193" s="53"/>
      <c r="L193" s="53"/>
      <c r="M193" s="57"/>
      <c r="N193" s="57"/>
      <c r="O193" s="57"/>
      <c r="P193" s="57"/>
      <c r="Q193" s="53"/>
      <c r="R193" s="57"/>
      <c r="S193" s="57"/>
      <c r="T193" s="57"/>
      <c r="U193" s="57"/>
      <c r="V193" s="147"/>
    </row>
    <row r="194" spans="1:22" s="41" customFormat="1" ht="18" hidden="1" customHeight="1">
      <c r="A194" s="55"/>
      <c r="B194" s="62" t="s">
        <v>304</v>
      </c>
      <c r="C194" s="62"/>
      <c r="D194" s="62"/>
      <c r="E194" s="53"/>
      <c r="F194" s="53"/>
      <c r="G194" s="53"/>
      <c r="H194" s="53"/>
      <c r="I194" s="53"/>
      <c r="J194" s="53"/>
      <c r="K194" s="53"/>
      <c r="L194" s="53"/>
      <c r="M194" s="57"/>
      <c r="N194" s="57"/>
      <c r="O194" s="57"/>
      <c r="P194" s="57"/>
      <c r="Q194" s="53"/>
      <c r="R194" s="57"/>
      <c r="S194" s="57"/>
      <c r="T194" s="57"/>
      <c r="U194" s="57"/>
      <c r="V194" s="147"/>
    </row>
    <row r="195" spans="1:22" s="41" customFormat="1" ht="21.75" hidden="1" customHeight="1">
      <c r="A195" s="55"/>
      <c r="B195" s="61" t="s">
        <v>305</v>
      </c>
      <c r="C195" s="62"/>
      <c r="D195" s="62"/>
      <c r="E195" s="53"/>
      <c r="F195" s="53"/>
      <c r="G195" s="53"/>
      <c r="H195" s="53"/>
      <c r="I195" s="53"/>
      <c r="J195" s="53"/>
      <c r="K195" s="53"/>
      <c r="L195" s="53"/>
      <c r="M195" s="57"/>
      <c r="N195" s="57"/>
      <c r="O195" s="57"/>
      <c r="P195" s="57"/>
      <c r="Q195" s="53"/>
      <c r="R195" s="57"/>
      <c r="S195" s="57"/>
      <c r="T195" s="57"/>
      <c r="U195" s="57"/>
      <c r="V195" s="147"/>
    </row>
    <row r="196" spans="1:22" s="41" customFormat="1" ht="23.25" hidden="1" customHeight="1">
      <c r="A196" s="55"/>
      <c r="B196" s="61" t="s">
        <v>306</v>
      </c>
      <c r="C196" s="62"/>
      <c r="D196" s="62"/>
      <c r="E196" s="53"/>
      <c r="F196" s="53"/>
      <c r="G196" s="53"/>
      <c r="H196" s="53"/>
      <c r="I196" s="53"/>
      <c r="J196" s="53"/>
      <c r="K196" s="53"/>
      <c r="L196" s="53"/>
      <c r="M196" s="57"/>
      <c r="N196" s="57"/>
      <c r="O196" s="57"/>
      <c r="P196" s="57"/>
      <c r="Q196" s="53"/>
      <c r="R196" s="57"/>
      <c r="S196" s="57"/>
      <c r="T196" s="57"/>
      <c r="U196" s="57"/>
      <c r="V196" s="147"/>
    </row>
    <row r="197" spans="1:22" s="41" customFormat="1" ht="20.25" hidden="1" customHeight="1">
      <c r="A197" s="55"/>
      <c r="B197" s="61" t="s">
        <v>307</v>
      </c>
      <c r="C197" s="62"/>
      <c r="D197" s="62"/>
      <c r="E197" s="53"/>
      <c r="F197" s="53"/>
      <c r="G197" s="53"/>
      <c r="H197" s="53"/>
      <c r="I197" s="53"/>
      <c r="J197" s="53"/>
      <c r="K197" s="53"/>
      <c r="L197" s="53"/>
      <c r="M197" s="57"/>
      <c r="N197" s="57"/>
      <c r="O197" s="57"/>
      <c r="P197" s="57"/>
      <c r="Q197" s="53"/>
      <c r="R197" s="57">
        <v>10000000000</v>
      </c>
      <c r="S197" s="57"/>
      <c r="T197" s="57"/>
      <c r="U197" s="57"/>
      <c r="V197" s="147"/>
    </row>
    <row r="198" spans="1:22" s="161" customFormat="1" ht="9" customHeight="1">
      <c r="A198" s="68"/>
      <c r="B198" s="69"/>
      <c r="C198" s="69"/>
      <c r="D198" s="69"/>
      <c r="E198" s="69"/>
      <c r="F198" s="69"/>
      <c r="G198" s="69"/>
      <c r="H198" s="69"/>
      <c r="I198" s="69"/>
      <c r="J198" s="69"/>
      <c r="K198" s="69"/>
      <c r="L198" s="69"/>
      <c r="M198" s="70"/>
      <c r="N198" s="70"/>
      <c r="O198" s="70"/>
      <c r="P198" s="70"/>
      <c r="Q198" s="69"/>
      <c r="R198" s="70"/>
      <c r="S198" s="70"/>
      <c r="T198" s="71"/>
      <c r="U198" s="71"/>
      <c r="V198" s="38"/>
    </row>
    <row r="199" spans="1:22" s="161" customFormat="1" ht="18" customHeight="1">
      <c r="A199" s="72">
        <v>4</v>
      </c>
      <c r="B199" s="73" t="s">
        <v>193</v>
      </c>
      <c r="C199" s="69"/>
      <c r="D199" s="69"/>
      <c r="E199" s="69"/>
      <c r="F199" s="69"/>
      <c r="G199" s="68"/>
      <c r="H199" s="69"/>
      <c r="I199" s="69"/>
      <c r="J199" s="69"/>
      <c r="K199" s="69"/>
      <c r="L199" s="69"/>
      <c r="M199" s="495" t="s">
        <v>637</v>
      </c>
      <c r="N199" s="495"/>
      <c r="O199" s="495"/>
      <c r="P199" s="495"/>
      <c r="Q199" s="69"/>
      <c r="R199" s="495" t="s">
        <v>636</v>
      </c>
      <c r="S199" s="495"/>
      <c r="T199" s="495"/>
      <c r="U199" s="495"/>
      <c r="V199" s="38"/>
    </row>
    <row r="200" spans="1:22" s="161" customFormat="1" ht="16.5" customHeight="1">
      <c r="A200" s="72"/>
      <c r="B200" s="38" t="s">
        <v>553</v>
      </c>
      <c r="C200" s="69"/>
      <c r="D200" s="69"/>
      <c r="E200" s="69"/>
      <c r="F200" s="69"/>
      <c r="G200" s="68"/>
      <c r="H200" s="69"/>
      <c r="I200" s="69"/>
      <c r="J200" s="69"/>
      <c r="K200" s="69"/>
      <c r="L200" s="69"/>
      <c r="M200" s="494">
        <v>1569000000</v>
      </c>
      <c r="N200" s="494"/>
      <c r="O200" s="494"/>
      <c r="P200" s="494"/>
      <c r="Q200" s="69"/>
      <c r="R200" s="494">
        <v>1569000000</v>
      </c>
      <c r="S200" s="494"/>
      <c r="T200" s="494"/>
      <c r="U200" s="494"/>
      <c r="V200" s="38"/>
    </row>
    <row r="201" spans="1:22" s="161" customFormat="1" ht="16.5" customHeight="1">
      <c r="A201" s="72"/>
      <c r="B201" s="38" t="s">
        <v>554</v>
      </c>
      <c r="C201" s="69"/>
      <c r="D201" s="69"/>
      <c r="E201" s="69"/>
      <c r="F201" s="69"/>
      <c r="G201" s="68"/>
      <c r="H201" s="69"/>
      <c r="I201" s="69"/>
      <c r="J201" s="69"/>
      <c r="K201" s="69"/>
      <c r="L201" s="69"/>
      <c r="M201" s="494">
        <v>4069115288</v>
      </c>
      <c r="N201" s="494"/>
      <c r="O201" s="494"/>
      <c r="P201" s="494"/>
      <c r="Q201" s="69"/>
      <c r="R201" s="494">
        <v>4069115288</v>
      </c>
      <c r="S201" s="494"/>
      <c r="T201" s="494"/>
      <c r="U201" s="494"/>
      <c r="V201" s="38"/>
    </row>
    <row r="202" spans="1:22" s="161" customFormat="1" ht="16.5" customHeight="1">
      <c r="A202" s="72"/>
      <c r="B202" s="38" t="s">
        <v>555</v>
      </c>
      <c r="C202" s="69"/>
      <c r="D202" s="69"/>
      <c r="E202" s="69"/>
      <c r="F202" s="69"/>
      <c r="G202" s="68"/>
      <c r="H202" s="69"/>
      <c r="I202" s="69"/>
      <c r="J202" s="69"/>
      <c r="K202" s="69"/>
      <c r="L202" s="69"/>
      <c r="M202" s="494">
        <v>7303000000</v>
      </c>
      <c r="N202" s="494"/>
      <c r="O202" s="494"/>
      <c r="P202" s="494"/>
      <c r="Q202" s="69"/>
      <c r="R202" s="494">
        <v>7303000000</v>
      </c>
      <c r="S202" s="494"/>
      <c r="T202" s="494"/>
      <c r="U202" s="494"/>
      <c r="V202" s="38"/>
    </row>
    <row r="203" spans="1:22" s="161" customFormat="1" ht="16.5" customHeight="1">
      <c r="A203" s="72"/>
      <c r="B203" s="38" t="s">
        <v>556</v>
      </c>
      <c r="C203" s="69"/>
      <c r="D203" s="69"/>
      <c r="E203" s="69"/>
      <c r="F203" s="69"/>
      <c r="G203" s="68"/>
      <c r="H203" s="69"/>
      <c r="I203" s="69"/>
      <c r="J203" s="69"/>
      <c r="K203" s="69"/>
      <c r="L203" s="69"/>
      <c r="M203" s="494">
        <v>9753339819</v>
      </c>
      <c r="N203" s="494"/>
      <c r="O203" s="494"/>
      <c r="P203" s="494"/>
      <c r="Q203" s="69"/>
      <c r="R203" s="494">
        <v>9753339819</v>
      </c>
      <c r="S203" s="494"/>
      <c r="T203" s="494"/>
      <c r="U203" s="494"/>
      <c r="V203" s="38"/>
    </row>
    <row r="204" spans="1:22" s="161" customFormat="1" ht="16.5" customHeight="1">
      <c r="A204" s="72"/>
      <c r="B204" s="38" t="s">
        <v>537</v>
      </c>
      <c r="C204" s="69"/>
      <c r="D204" s="69"/>
      <c r="E204" s="69"/>
      <c r="F204" s="69"/>
      <c r="G204" s="68"/>
      <c r="H204" s="69"/>
      <c r="I204" s="69"/>
      <c r="J204" s="69"/>
      <c r="K204" s="69"/>
      <c r="L204" s="69"/>
      <c r="M204" s="522">
        <v>275782467</v>
      </c>
      <c r="N204" s="522"/>
      <c r="O204" s="522"/>
      <c r="P204" s="522"/>
      <c r="Q204" s="69"/>
      <c r="R204" s="522"/>
      <c r="S204" s="522"/>
      <c r="T204" s="522"/>
      <c r="U204" s="522"/>
      <c r="V204" s="38"/>
    </row>
    <row r="205" spans="1:22" s="161" customFormat="1" ht="16.5" customHeight="1" thickBot="1">
      <c r="A205" s="72"/>
      <c r="B205" s="73"/>
      <c r="C205" s="69"/>
      <c r="D205" s="69"/>
      <c r="E205" s="69"/>
      <c r="F205" s="69"/>
      <c r="G205" s="68"/>
      <c r="H205" s="69"/>
      <c r="I205" s="492" t="s">
        <v>292</v>
      </c>
      <c r="J205" s="492"/>
      <c r="K205" s="492"/>
      <c r="L205" s="69"/>
      <c r="M205" s="527">
        <f>SUM(M200:M204)</f>
        <v>22970237574</v>
      </c>
      <c r="N205" s="527"/>
      <c r="O205" s="527"/>
      <c r="P205" s="527"/>
      <c r="R205" s="506">
        <f>SUM(R200:R204)</f>
        <v>22694455107</v>
      </c>
      <c r="S205" s="506"/>
      <c r="T205" s="506"/>
      <c r="U205" s="506"/>
      <c r="V205" s="38"/>
    </row>
    <row r="206" spans="1:22" s="161" customFormat="1" ht="9" customHeight="1" thickTop="1">
      <c r="A206" s="72"/>
      <c r="B206" s="73"/>
      <c r="C206" s="69"/>
      <c r="D206" s="69"/>
      <c r="E206" s="69"/>
      <c r="F206" s="69"/>
      <c r="G206" s="68"/>
      <c r="H206" s="69"/>
      <c r="I206" s="69"/>
      <c r="J206" s="69"/>
      <c r="K206" s="69"/>
      <c r="L206" s="69"/>
      <c r="M206" s="70"/>
      <c r="N206" s="70"/>
      <c r="O206" s="70"/>
      <c r="P206" s="70"/>
      <c r="Q206" s="69"/>
      <c r="R206" s="70"/>
      <c r="S206" s="70"/>
      <c r="T206" s="71"/>
      <c r="U206" s="71"/>
      <c r="V206" s="38"/>
    </row>
    <row r="207" spans="1:22" s="161" customFormat="1" ht="18" hidden="1" customHeight="1">
      <c r="A207" s="72">
        <v>4</v>
      </c>
      <c r="B207" s="73" t="s">
        <v>308</v>
      </c>
      <c r="C207" s="69"/>
      <c r="D207" s="69"/>
      <c r="E207" s="69"/>
      <c r="F207" s="69"/>
      <c r="G207" s="69"/>
      <c r="H207" s="69"/>
      <c r="I207" s="69"/>
      <c r="J207" s="69"/>
      <c r="K207" s="69"/>
      <c r="L207" s="69"/>
      <c r="M207" s="70"/>
      <c r="N207" s="70"/>
      <c r="O207" s="70"/>
      <c r="P207" s="70"/>
      <c r="Q207" s="69"/>
      <c r="R207" s="70"/>
      <c r="S207" s="70"/>
      <c r="T207" s="71"/>
      <c r="U207" s="71"/>
      <c r="V207" s="38"/>
    </row>
    <row r="208" spans="1:22" s="161" customFormat="1" ht="45" hidden="1" customHeight="1">
      <c r="A208" s="74"/>
      <c r="B208" s="528" t="s">
        <v>528</v>
      </c>
      <c r="C208" s="528"/>
      <c r="D208" s="75"/>
      <c r="E208" s="76"/>
      <c r="F208" s="528" t="s">
        <v>309</v>
      </c>
      <c r="G208" s="528"/>
      <c r="H208" s="528"/>
      <c r="I208" s="528"/>
      <c r="J208" s="77" t="s">
        <v>529</v>
      </c>
      <c r="K208" s="77"/>
      <c r="L208" s="77"/>
      <c r="M208" s="77"/>
      <c r="N208" s="78" t="s">
        <v>530</v>
      </c>
      <c r="O208" s="78"/>
      <c r="P208" s="78"/>
      <c r="Q208" s="78"/>
      <c r="R208" s="77" t="s">
        <v>531</v>
      </c>
      <c r="S208" s="77"/>
      <c r="T208" s="77"/>
      <c r="U208" s="77"/>
      <c r="V208" s="38"/>
    </row>
    <row r="209" spans="1:22" s="161" customFormat="1" ht="25.5" hidden="1" customHeight="1">
      <c r="A209" s="523" t="s">
        <v>310</v>
      </c>
      <c r="B209" s="523"/>
      <c r="C209" s="523"/>
      <c r="D209" s="523"/>
      <c r="E209" s="523"/>
      <c r="F209" s="524"/>
      <c r="G209" s="524"/>
      <c r="H209" s="524"/>
      <c r="I209" s="524"/>
      <c r="J209" s="79"/>
      <c r="K209" s="79"/>
      <c r="L209" s="79"/>
      <c r="M209" s="79"/>
      <c r="N209" s="79"/>
      <c r="O209" s="79"/>
      <c r="P209" s="79"/>
      <c r="Q209" s="79"/>
      <c r="R209" s="80">
        <v>0</v>
      </c>
      <c r="S209" s="80"/>
      <c r="T209" s="80"/>
      <c r="U209" s="80"/>
      <c r="V209" s="38"/>
    </row>
    <row r="210" spans="1:22" s="161" customFormat="1" ht="18" hidden="1" customHeight="1">
      <c r="A210" s="81"/>
      <c r="B210" s="82" t="s">
        <v>311</v>
      </c>
      <c r="C210" s="82"/>
      <c r="D210" s="81"/>
      <c r="E210" s="81"/>
      <c r="F210" s="525">
        <v>0</v>
      </c>
      <c r="G210" s="525"/>
      <c r="H210" s="525"/>
      <c r="I210" s="525"/>
      <c r="J210" s="83">
        <v>0</v>
      </c>
      <c r="K210" s="83"/>
      <c r="L210" s="83"/>
      <c r="M210" s="83"/>
      <c r="N210" s="83">
        <v>0</v>
      </c>
      <c r="O210" s="83"/>
      <c r="P210" s="83"/>
      <c r="Q210" s="83"/>
      <c r="R210" s="84">
        <v>0</v>
      </c>
      <c r="S210" s="84"/>
      <c r="T210" s="84"/>
      <c r="U210" s="84"/>
      <c r="V210" s="38"/>
    </row>
    <row r="211" spans="1:22" s="161" customFormat="1" ht="18" hidden="1" customHeight="1">
      <c r="A211" s="68"/>
      <c r="B211" s="69"/>
      <c r="C211" s="69"/>
      <c r="D211" s="69"/>
      <c r="E211" s="69"/>
      <c r="F211" s="69"/>
      <c r="G211" s="69"/>
      <c r="H211" s="69"/>
      <c r="I211" s="69"/>
      <c r="J211" s="69"/>
      <c r="K211" s="69"/>
      <c r="L211" s="64"/>
      <c r="M211" s="70"/>
      <c r="N211" s="70"/>
      <c r="O211" s="70"/>
      <c r="P211" s="70"/>
      <c r="Q211" s="64"/>
      <c r="R211" s="70"/>
      <c r="S211" s="70"/>
      <c r="T211" s="70"/>
      <c r="U211" s="70"/>
      <c r="V211" s="38"/>
    </row>
    <row r="212" spans="1:22" s="161" customFormat="1" ht="18" customHeight="1">
      <c r="A212" s="68"/>
      <c r="B212" s="526" t="s">
        <v>557</v>
      </c>
      <c r="C212" s="526"/>
      <c r="D212" s="526"/>
      <c r="E212" s="526"/>
      <c r="F212" s="526"/>
      <c r="G212" s="526"/>
      <c r="H212" s="526"/>
      <c r="I212" s="69"/>
      <c r="J212" s="69"/>
      <c r="K212" s="69"/>
      <c r="L212" s="64"/>
      <c r="M212" s="70"/>
      <c r="N212" s="70"/>
      <c r="O212" s="70"/>
      <c r="P212" s="70"/>
      <c r="Q212" s="64"/>
      <c r="R212" s="70"/>
      <c r="S212" s="70"/>
      <c r="T212" s="70"/>
      <c r="U212" s="70"/>
      <c r="V212" s="38"/>
    </row>
    <row r="213" spans="1:22" s="161" customFormat="1" ht="7.5" customHeight="1">
      <c r="A213" s="68"/>
      <c r="B213" s="230"/>
      <c r="C213" s="230"/>
      <c r="D213" s="230"/>
      <c r="E213" s="230"/>
      <c r="F213" s="230"/>
      <c r="G213" s="230"/>
      <c r="H213" s="230"/>
      <c r="I213" s="69"/>
      <c r="J213" s="69"/>
      <c r="K213" s="69"/>
      <c r="L213" s="64"/>
      <c r="M213" s="70"/>
      <c r="N213" s="70"/>
      <c r="O213" s="70"/>
      <c r="P213" s="70"/>
      <c r="Q213" s="64"/>
      <c r="R213" s="70"/>
      <c r="S213" s="70"/>
      <c r="T213" s="70"/>
      <c r="U213" s="70"/>
      <c r="V213" s="38"/>
    </row>
    <row r="214" spans="1:22" s="161" customFormat="1" ht="18" customHeight="1">
      <c r="A214" s="72">
        <v>5</v>
      </c>
      <c r="B214" s="73" t="s">
        <v>312</v>
      </c>
      <c r="C214" s="69"/>
      <c r="D214" s="69"/>
      <c r="E214" s="69"/>
      <c r="F214" s="69"/>
      <c r="G214" s="69"/>
      <c r="H214" s="69"/>
      <c r="I214" s="69"/>
      <c r="J214" s="69"/>
      <c r="K214" s="69"/>
      <c r="L214" s="69"/>
      <c r="M214" s="70"/>
      <c r="N214" s="70"/>
      <c r="O214" s="70"/>
      <c r="P214" s="70"/>
      <c r="Q214" s="69"/>
      <c r="R214" s="70"/>
      <c r="S214" s="70"/>
      <c r="T214" s="71"/>
      <c r="U214" s="71"/>
      <c r="V214" s="38"/>
    </row>
    <row r="215" spans="1:22" s="161" customFormat="1" ht="27.75" customHeight="1" thickBot="1">
      <c r="A215" s="592" t="s">
        <v>313</v>
      </c>
      <c r="B215" s="592"/>
      <c r="C215" s="592"/>
      <c r="D215" s="592"/>
      <c r="E215" s="592"/>
      <c r="F215" s="474" t="s">
        <v>314</v>
      </c>
      <c r="G215" s="474"/>
      <c r="H215" s="474"/>
      <c r="I215" s="468" t="s">
        <v>629</v>
      </c>
      <c r="J215" s="469"/>
      <c r="K215" s="470"/>
      <c r="L215" s="468" t="s">
        <v>315</v>
      </c>
      <c r="M215" s="469"/>
      <c r="N215" s="470"/>
      <c r="O215" s="468" t="s">
        <v>316</v>
      </c>
      <c r="P215" s="469"/>
      <c r="Q215" s="470"/>
      <c r="R215" s="468" t="s">
        <v>292</v>
      </c>
      <c r="S215" s="469"/>
      <c r="T215" s="469"/>
      <c r="U215" s="470"/>
      <c r="V215" s="38"/>
    </row>
    <row r="216" spans="1:22" s="161" customFormat="1" ht="17.25" customHeight="1" thickBot="1">
      <c r="A216" s="85"/>
      <c r="B216" s="86"/>
      <c r="C216" s="87" t="s">
        <v>317</v>
      </c>
      <c r="D216" s="88"/>
      <c r="E216" s="87"/>
      <c r="F216" s="87"/>
      <c r="G216" s="87"/>
      <c r="H216" s="87"/>
      <c r="I216" s="87"/>
      <c r="J216" s="87"/>
      <c r="K216" s="87"/>
      <c r="L216" s="87"/>
      <c r="M216" s="125"/>
      <c r="N216" s="125"/>
      <c r="O216" s="125"/>
      <c r="P216" s="125"/>
      <c r="Q216" s="87"/>
      <c r="R216" s="125"/>
      <c r="S216" s="125"/>
      <c r="T216" s="125"/>
      <c r="U216" s="126"/>
      <c r="V216" s="38"/>
    </row>
    <row r="217" spans="1:22" s="161" customFormat="1" ht="17.25" customHeight="1">
      <c r="A217" s="565" t="s">
        <v>636</v>
      </c>
      <c r="B217" s="566"/>
      <c r="C217" s="566"/>
      <c r="D217" s="566"/>
      <c r="E217" s="129"/>
      <c r="F217" s="472"/>
      <c r="G217" s="472"/>
      <c r="H217" s="473"/>
      <c r="I217" s="471">
        <v>1314199804</v>
      </c>
      <c r="J217" s="472"/>
      <c r="K217" s="473"/>
      <c r="L217" s="471">
        <v>5460995311</v>
      </c>
      <c r="M217" s="472"/>
      <c r="N217" s="473"/>
      <c r="O217" s="471"/>
      <c r="P217" s="472"/>
      <c r="Q217" s="473"/>
      <c r="R217" s="471">
        <f>I217+L217</f>
        <v>6775195115</v>
      </c>
      <c r="S217" s="472"/>
      <c r="T217" s="472"/>
      <c r="U217" s="473"/>
      <c r="V217" s="38"/>
    </row>
    <row r="218" spans="1:22" s="161" customFormat="1" ht="17.25" customHeight="1">
      <c r="A218" s="400" t="s">
        <v>318</v>
      </c>
      <c r="B218" s="401"/>
      <c r="C218" s="401"/>
      <c r="D218" s="401"/>
      <c r="E218" s="402"/>
      <c r="F218" s="94"/>
      <c r="G218" s="93"/>
      <c r="H218" s="95"/>
      <c r="I218" s="93"/>
      <c r="J218" s="93"/>
      <c r="K218" s="95"/>
      <c r="L218" s="93"/>
      <c r="M218" s="93"/>
      <c r="N218" s="93"/>
      <c r="O218" s="94"/>
      <c r="P218" s="93"/>
      <c r="Q218" s="95"/>
      <c r="R218" s="96"/>
      <c r="S218" s="97"/>
      <c r="T218" s="97"/>
      <c r="U218" s="98"/>
      <c r="V218" s="38"/>
    </row>
    <row r="219" spans="1:22" s="161" customFormat="1" ht="17.25" customHeight="1">
      <c r="A219" s="593" t="s">
        <v>319</v>
      </c>
      <c r="B219" s="594"/>
      <c r="C219" s="594"/>
      <c r="D219" s="594"/>
      <c r="E219" s="595"/>
      <c r="F219" s="101"/>
      <c r="G219" s="100"/>
      <c r="H219" s="102"/>
      <c r="I219" s="100"/>
      <c r="J219" s="100"/>
      <c r="K219" s="102"/>
      <c r="L219" s="100"/>
      <c r="M219" s="100"/>
      <c r="N219" s="100"/>
      <c r="O219" s="101"/>
      <c r="P219" s="100"/>
      <c r="Q219" s="102"/>
      <c r="R219" s="103"/>
      <c r="S219" s="104"/>
      <c r="T219" s="104"/>
      <c r="U219" s="105"/>
      <c r="V219" s="38"/>
    </row>
    <row r="220" spans="1:22" s="161" customFormat="1" ht="17.25" customHeight="1">
      <c r="A220" s="529" t="s">
        <v>320</v>
      </c>
      <c r="B220" s="530"/>
      <c r="C220" s="530"/>
      <c r="D220" s="530"/>
      <c r="E220" s="531"/>
      <c r="F220" s="101"/>
      <c r="G220" s="100"/>
      <c r="H220" s="102"/>
      <c r="I220" s="100"/>
      <c r="J220" s="100"/>
      <c r="K220" s="102"/>
      <c r="L220" s="100"/>
      <c r="M220" s="100"/>
      <c r="N220" s="100"/>
      <c r="O220" s="101"/>
      <c r="P220" s="100"/>
      <c r="Q220" s="102"/>
      <c r="R220" s="103"/>
      <c r="S220" s="104"/>
      <c r="T220" s="104"/>
      <c r="U220" s="105"/>
      <c r="V220" s="38"/>
    </row>
    <row r="221" spans="1:22" s="161" customFormat="1" ht="17.25" customHeight="1">
      <c r="A221" s="548" t="s">
        <v>321</v>
      </c>
      <c r="B221" s="549"/>
      <c r="C221" s="549"/>
      <c r="D221" s="549"/>
      <c r="E221" s="550"/>
      <c r="F221" s="101"/>
      <c r="G221" s="106"/>
      <c r="H221" s="107"/>
      <c r="I221" s="106"/>
      <c r="J221" s="106"/>
      <c r="K221" s="107"/>
      <c r="L221" s="460"/>
      <c r="M221" s="449"/>
      <c r="N221" s="461"/>
      <c r="O221" s="460"/>
      <c r="P221" s="449"/>
      <c r="Q221" s="461"/>
      <c r="R221" s="510">
        <f>SUM(E221:Q221)</f>
        <v>0</v>
      </c>
      <c r="S221" s="511"/>
      <c r="T221" s="511"/>
      <c r="U221" s="512"/>
      <c r="V221" s="38"/>
    </row>
    <row r="222" spans="1:22" s="161" customFormat="1" ht="17.25" customHeight="1">
      <c r="A222" s="551" t="s">
        <v>322</v>
      </c>
      <c r="B222" s="552"/>
      <c r="C222" s="552"/>
      <c r="D222" s="552"/>
      <c r="E222" s="553"/>
      <c r="F222" s="109"/>
      <c r="G222" s="108"/>
      <c r="H222" s="110"/>
      <c r="I222" s="108"/>
      <c r="J222" s="108"/>
      <c r="K222" s="110"/>
      <c r="L222" s="513"/>
      <c r="M222" s="514"/>
      <c r="N222" s="515"/>
      <c r="O222" s="109"/>
      <c r="P222" s="108"/>
      <c r="Q222" s="110"/>
      <c r="R222" s="516">
        <f>L222</f>
        <v>0</v>
      </c>
      <c r="S222" s="517"/>
      <c r="T222" s="517"/>
      <c r="U222" s="518"/>
      <c r="V222" s="38"/>
    </row>
    <row r="223" spans="1:22" s="161" customFormat="1" ht="17.25" customHeight="1" thickBot="1">
      <c r="A223" s="404" t="s">
        <v>637</v>
      </c>
      <c r="B223" s="405"/>
      <c r="C223" s="406"/>
      <c r="D223" s="407"/>
      <c r="E223" s="95">
        <v>0</v>
      </c>
      <c r="F223" s="507"/>
      <c r="G223" s="508"/>
      <c r="H223" s="509"/>
      <c r="I223" s="508">
        <v>1314199804</v>
      </c>
      <c r="J223" s="508"/>
      <c r="K223" s="509"/>
      <c r="L223" s="507">
        <f>L217-L222</f>
        <v>5460995311</v>
      </c>
      <c r="M223" s="508"/>
      <c r="N223" s="509"/>
      <c r="O223" s="507">
        <f>O217-O221</f>
        <v>0</v>
      </c>
      <c r="P223" s="508"/>
      <c r="Q223" s="509"/>
      <c r="R223" s="507">
        <f>I223+L223+O223</f>
        <v>6775195115</v>
      </c>
      <c r="S223" s="508"/>
      <c r="T223" s="508"/>
      <c r="U223" s="509"/>
      <c r="V223" s="38"/>
    </row>
    <row r="224" spans="1:22" s="161" customFormat="1" ht="17.25" customHeight="1" thickBot="1">
      <c r="A224" s="408"/>
      <c r="B224" s="409"/>
      <c r="C224" s="89" t="s">
        <v>323</v>
      </c>
      <c r="D224" s="89"/>
      <c r="E224" s="89"/>
      <c r="F224" s="89"/>
      <c r="G224" s="89"/>
      <c r="H224" s="89"/>
      <c r="I224" s="89"/>
      <c r="J224" s="89"/>
      <c r="K224" s="89"/>
      <c r="L224" s="89"/>
      <c r="M224" s="90"/>
      <c r="N224" s="90"/>
      <c r="O224" s="90"/>
      <c r="P224" s="90"/>
      <c r="Q224" s="89"/>
      <c r="R224" s="90"/>
      <c r="S224" s="90"/>
      <c r="T224" s="90"/>
      <c r="U224" s="91"/>
      <c r="V224" s="38"/>
    </row>
    <row r="225" spans="1:36" s="161" customFormat="1" ht="17.25" customHeight="1">
      <c r="A225" s="532" t="s">
        <v>636</v>
      </c>
      <c r="B225" s="533"/>
      <c r="C225" s="533"/>
      <c r="D225" s="533"/>
      <c r="E225" s="534"/>
      <c r="F225" s="456"/>
      <c r="G225" s="456"/>
      <c r="H225" s="456"/>
      <c r="I225" s="456">
        <v>1314199804</v>
      </c>
      <c r="J225" s="456"/>
      <c r="K225" s="456"/>
      <c r="L225" s="456">
        <v>5269359162</v>
      </c>
      <c r="M225" s="456"/>
      <c r="N225" s="456"/>
      <c r="O225" s="456"/>
      <c r="P225" s="456"/>
      <c r="Q225" s="456"/>
      <c r="R225" s="456">
        <f>I225+L225+O225</f>
        <v>6583558966</v>
      </c>
      <c r="S225" s="456"/>
      <c r="T225" s="456"/>
      <c r="U225" s="456"/>
      <c r="V225" s="38"/>
      <c r="X225" s="304"/>
      <c r="Y225" s="304"/>
      <c r="Z225" s="304"/>
      <c r="AA225" s="304"/>
      <c r="AB225" s="304"/>
      <c r="AC225" s="304"/>
      <c r="AD225" s="304"/>
      <c r="AE225" s="304"/>
      <c r="AF225" s="304"/>
      <c r="AG225" s="304"/>
    </row>
    <row r="226" spans="1:36" s="161" customFormat="1" ht="17.25" customHeight="1">
      <c r="A226" s="529" t="s">
        <v>324</v>
      </c>
      <c r="B226" s="530"/>
      <c r="C226" s="530"/>
      <c r="D226" s="530"/>
      <c r="E226" s="531"/>
      <c r="F226" s="99"/>
      <c r="G226" s="121"/>
      <c r="H226" s="107"/>
      <c r="I226" s="106"/>
      <c r="J226" s="106"/>
      <c r="K226" s="107"/>
      <c r="L226" s="460">
        <v>128220726</v>
      </c>
      <c r="M226" s="449"/>
      <c r="N226" s="461"/>
      <c r="O226" s="449"/>
      <c r="P226" s="449"/>
      <c r="Q226" s="461"/>
      <c r="R226" s="510">
        <f>SUM(E226:Q226)</f>
        <v>128220726</v>
      </c>
      <c r="S226" s="511"/>
      <c r="T226" s="511"/>
      <c r="U226" s="512"/>
      <c r="V226" s="38"/>
      <c r="AA226" s="304"/>
      <c r="AB226" s="304"/>
      <c r="AC226" s="304"/>
      <c r="AD226" s="304"/>
      <c r="AE226" s="304"/>
      <c r="AF226" s="304"/>
      <c r="AG226" s="304"/>
      <c r="AH226" s="304"/>
      <c r="AI226" s="304"/>
      <c r="AJ226" s="304"/>
    </row>
    <row r="227" spans="1:36" s="161" customFormat="1" ht="17.25" customHeight="1">
      <c r="A227" s="529" t="s">
        <v>320</v>
      </c>
      <c r="B227" s="530"/>
      <c r="C227" s="530"/>
      <c r="D227" s="530"/>
      <c r="E227" s="531"/>
      <c r="F227" s="101"/>
      <c r="G227" s="100"/>
      <c r="H227" s="102"/>
      <c r="I227" s="100"/>
      <c r="J227" s="100"/>
      <c r="K227" s="100"/>
      <c r="L227" s="101"/>
      <c r="M227" s="100"/>
      <c r="N227" s="102"/>
      <c r="O227" s="100"/>
      <c r="P227" s="100"/>
      <c r="Q227" s="102"/>
      <c r="R227" s="103"/>
      <c r="S227" s="104"/>
      <c r="T227" s="104"/>
      <c r="U227" s="105"/>
      <c r="V227" s="38"/>
      <c r="Y227" s="304"/>
      <c r="Z227" s="304"/>
      <c r="AA227" s="304"/>
      <c r="AB227" s="304"/>
      <c r="AC227" s="304"/>
      <c r="AD227" s="304"/>
      <c r="AE227" s="304"/>
      <c r="AF227" s="304"/>
      <c r="AG227" s="304"/>
      <c r="AH227" s="304"/>
      <c r="AI227" s="304"/>
      <c r="AJ227" s="304"/>
    </row>
    <row r="228" spans="1:36" s="161" customFormat="1" ht="17.25" customHeight="1">
      <c r="A228" s="548" t="s">
        <v>321</v>
      </c>
      <c r="B228" s="549"/>
      <c r="C228" s="549"/>
      <c r="D228" s="549"/>
      <c r="E228" s="550"/>
      <c r="F228" s="101"/>
      <c r="G228" s="100"/>
      <c r="H228" s="102"/>
      <c r="I228" s="100"/>
      <c r="J228" s="100"/>
      <c r="K228" s="100"/>
      <c r="L228" s="460"/>
      <c r="M228" s="449"/>
      <c r="N228" s="461"/>
      <c r="O228" s="449"/>
      <c r="P228" s="449"/>
      <c r="Q228" s="461"/>
      <c r="R228" s="510">
        <f>SUM(E228:Q228)</f>
        <v>0</v>
      </c>
      <c r="S228" s="511"/>
      <c r="T228" s="511"/>
      <c r="U228" s="512"/>
      <c r="V228" s="38"/>
      <c r="Y228" s="304"/>
      <c r="Z228" s="304"/>
      <c r="AA228" s="304"/>
      <c r="AB228" s="304"/>
      <c r="AC228" s="304"/>
      <c r="AD228" s="304"/>
      <c r="AE228" s="304"/>
      <c r="AF228" s="304"/>
      <c r="AG228" s="304"/>
      <c r="AH228" s="304"/>
      <c r="AI228" s="304"/>
      <c r="AJ228" s="304"/>
    </row>
    <row r="229" spans="1:36" s="161" customFormat="1" ht="17.25" customHeight="1">
      <c r="A229" s="551" t="s">
        <v>322</v>
      </c>
      <c r="B229" s="552"/>
      <c r="C229" s="552"/>
      <c r="D229" s="552"/>
      <c r="E229" s="553"/>
      <c r="F229" s="109"/>
      <c r="G229" s="108"/>
      <c r="H229" s="110"/>
      <c r="I229" s="108"/>
      <c r="J229" s="108"/>
      <c r="K229" s="108"/>
      <c r="L229" s="513"/>
      <c r="M229" s="514"/>
      <c r="N229" s="515"/>
      <c r="O229" s="108"/>
      <c r="P229" s="108"/>
      <c r="Q229" s="110"/>
      <c r="R229" s="516">
        <f>L229</f>
        <v>0</v>
      </c>
      <c r="S229" s="517"/>
      <c r="T229" s="517"/>
      <c r="U229" s="518"/>
      <c r="V229" s="38"/>
      <c r="Y229" s="304"/>
      <c r="Z229" s="304"/>
      <c r="AA229" s="304"/>
      <c r="AB229" s="304"/>
      <c r="AC229" s="304"/>
      <c r="AD229" s="304"/>
      <c r="AE229" s="304"/>
      <c r="AF229" s="304"/>
      <c r="AG229" s="304"/>
      <c r="AH229" s="304"/>
      <c r="AI229" s="304"/>
      <c r="AJ229" s="304"/>
    </row>
    <row r="230" spans="1:36" s="161" customFormat="1" ht="17.25" customHeight="1" thickBot="1">
      <c r="A230" s="554" t="s">
        <v>637</v>
      </c>
      <c r="B230" s="555"/>
      <c r="C230" s="555"/>
      <c r="D230" s="555"/>
      <c r="E230" s="556"/>
      <c r="F230" s="142"/>
      <c r="G230" s="123"/>
      <c r="H230" s="403"/>
      <c r="I230" s="520">
        <f>I225+H226-J228</f>
        <v>1314199804</v>
      </c>
      <c r="J230" s="520"/>
      <c r="K230" s="521"/>
      <c r="L230" s="519">
        <f>L225+L226-L229</f>
        <v>5397579888</v>
      </c>
      <c r="M230" s="520"/>
      <c r="N230" s="521"/>
      <c r="O230" s="519">
        <f>O225+O226-O228</f>
        <v>0</v>
      </c>
      <c r="P230" s="520"/>
      <c r="Q230" s="521"/>
      <c r="R230" s="519">
        <f>I230+L230+O230</f>
        <v>6711779692</v>
      </c>
      <c r="S230" s="520"/>
      <c r="T230" s="520"/>
      <c r="U230" s="521"/>
      <c r="V230" s="38"/>
      <c r="Y230" s="304"/>
      <c r="Z230" s="304"/>
      <c r="AA230" s="304"/>
      <c r="AB230" s="304"/>
      <c r="AC230" s="304"/>
      <c r="AD230" s="304"/>
      <c r="AE230" s="304"/>
      <c r="AF230" s="304"/>
      <c r="AG230" s="304"/>
      <c r="AH230" s="304"/>
      <c r="AI230" s="304"/>
      <c r="AJ230" s="304"/>
    </row>
    <row r="231" spans="1:36" s="161" customFormat="1" ht="17.25" customHeight="1" thickTop="1" thickBot="1">
      <c r="A231" s="114"/>
      <c r="B231" s="86"/>
      <c r="C231" s="115" t="s">
        <v>325</v>
      </c>
      <c r="D231" s="115"/>
      <c r="E231" s="115"/>
      <c r="F231" s="115"/>
      <c r="G231" s="115"/>
      <c r="H231" s="115"/>
      <c r="I231" s="115"/>
      <c r="J231" s="115"/>
      <c r="K231" s="115"/>
      <c r="L231" s="115"/>
      <c r="M231" s="116"/>
      <c r="N231" s="116"/>
      <c r="O231" s="116"/>
      <c r="P231" s="116"/>
      <c r="Q231" s="115"/>
      <c r="R231" s="116"/>
      <c r="S231" s="116"/>
      <c r="T231" s="116"/>
      <c r="U231" s="117"/>
      <c r="V231" s="38"/>
    </row>
    <row r="232" spans="1:36" s="161" customFormat="1" ht="17.25" customHeight="1" thickBot="1">
      <c r="A232" s="557" t="s">
        <v>636</v>
      </c>
      <c r="B232" s="558"/>
      <c r="C232" s="558"/>
      <c r="D232" s="558"/>
      <c r="E232" s="559"/>
      <c r="F232" s="118"/>
      <c r="G232" s="119"/>
      <c r="H232" s="120"/>
      <c r="I232" s="457">
        <v>0</v>
      </c>
      <c r="J232" s="458"/>
      <c r="K232" s="459"/>
      <c r="L232" s="535">
        <f>L223-L225</f>
        <v>191636149</v>
      </c>
      <c r="M232" s="536"/>
      <c r="N232" s="537"/>
      <c r="O232" s="457">
        <f>O217-O225</f>
        <v>0</v>
      </c>
      <c r="P232" s="458"/>
      <c r="Q232" s="459"/>
      <c r="R232" s="457">
        <f>I232+L232+O232</f>
        <v>191636149</v>
      </c>
      <c r="S232" s="458"/>
      <c r="T232" s="458"/>
      <c r="U232" s="459"/>
      <c r="V232" s="38"/>
    </row>
    <row r="233" spans="1:36" s="161" customFormat="1" ht="17.25" customHeight="1" thickTop="1" thickBot="1">
      <c r="A233" s="560" t="s">
        <v>637</v>
      </c>
      <c r="B233" s="561"/>
      <c r="C233" s="561"/>
      <c r="D233" s="561"/>
      <c r="E233" s="562"/>
      <c r="F233" s="122"/>
      <c r="G233" s="123"/>
      <c r="H233" s="124"/>
      <c r="I233" s="396">
        <f>I223-I230</f>
        <v>0</v>
      </c>
      <c r="J233" s="546"/>
      <c r="K233" s="547"/>
      <c r="L233" s="535">
        <f>L223-L230</f>
        <v>63415423</v>
      </c>
      <c r="M233" s="536"/>
      <c r="N233" s="537"/>
      <c r="O233" s="535">
        <f>O223-O230</f>
        <v>0</v>
      </c>
      <c r="P233" s="536"/>
      <c r="Q233" s="537"/>
      <c r="R233" s="457">
        <f>I233+L233+O233</f>
        <v>63415423</v>
      </c>
      <c r="S233" s="458"/>
      <c r="T233" s="458"/>
      <c r="U233" s="459"/>
      <c r="V233" s="38"/>
    </row>
    <row r="234" spans="1:36" s="161" customFormat="1" ht="9" customHeight="1" thickTop="1">
      <c r="A234" s="72"/>
      <c r="B234" s="69"/>
      <c r="C234" s="69"/>
      <c r="D234" s="69"/>
      <c r="E234" s="69"/>
      <c r="F234" s="69"/>
      <c r="G234" s="69"/>
      <c r="H234" s="69"/>
      <c r="I234" s="69"/>
      <c r="J234" s="69"/>
      <c r="K234" s="69"/>
      <c r="L234" s="69"/>
      <c r="M234" s="70"/>
      <c r="N234" s="70"/>
      <c r="O234" s="70"/>
      <c r="P234" s="70"/>
      <c r="Q234" s="69"/>
      <c r="R234" s="70"/>
      <c r="S234" s="70"/>
      <c r="T234" s="71"/>
      <c r="U234" s="71"/>
      <c r="V234" s="38"/>
    </row>
    <row r="235" spans="1:36" s="161" customFormat="1" ht="18" customHeight="1">
      <c r="A235" s="72">
        <v>6</v>
      </c>
      <c r="B235" s="73" t="s">
        <v>326</v>
      </c>
      <c r="C235" s="69"/>
      <c r="D235" s="69"/>
      <c r="E235" s="69"/>
      <c r="F235" s="69"/>
      <c r="G235" s="69"/>
      <c r="H235" s="69"/>
      <c r="I235" s="69"/>
      <c r="J235" s="69"/>
      <c r="K235" s="69"/>
      <c r="L235" s="69"/>
      <c r="M235" s="70"/>
      <c r="N235" s="70"/>
      <c r="O235" s="70"/>
      <c r="P235" s="70"/>
      <c r="Q235" s="69"/>
      <c r="R235" s="70"/>
      <c r="S235" s="70"/>
      <c r="T235" s="71"/>
      <c r="U235" s="71"/>
      <c r="V235" s="38"/>
    </row>
    <row r="236" spans="1:36" s="161" customFormat="1" ht="17.25" customHeight="1" thickBot="1">
      <c r="A236" s="541" t="s">
        <v>313</v>
      </c>
      <c r="B236" s="542"/>
      <c r="C236" s="542"/>
      <c r="D236" s="542"/>
      <c r="E236" s="542"/>
      <c r="F236" s="543"/>
      <c r="G236" s="468" t="s">
        <v>327</v>
      </c>
      <c r="H236" s="469"/>
      <c r="I236" s="469"/>
      <c r="J236" s="470"/>
      <c r="K236" s="474" t="s">
        <v>609</v>
      </c>
      <c r="L236" s="474"/>
      <c r="M236" s="474"/>
      <c r="N236" s="474"/>
      <c r="O236" s="468" t="s">
        <v>328</v>
      </c>
      <c r="P236" s="469"/>
      <c r="Q236" s="470"/>
      <c r="R236" s="468" t="s">
        <v>292</v>
      </c>
      <c r="S236" s="544"/>
      <c r="T236" s="544"/>
      <c r="U236" s="545"/>
      <c r="V236" s="38"/>
    </row>
    <row r="237" spans="1:36" s="161" customFormat="1" ht="17.25" customHeight="1" thickBot="1">
      <c r="A237" s="85"/>
      <c r="B237" s="86"/>
      <c r="C237" s="87" t="s">
        <v>317</v>
      </c>
      <c r="D237" s="87"/>
      <c r="E237" s="87"/>
      <c r="F237" s="87"/>
      <c r="G237" s="88"/>
      <c r="H237" s="87"/>
      <c r="I237" s="87"/>
      <c r="J237" s="87"/>
      <c r="K237" s="87"/>
      <c r="L237" s="87"/>
      <c r="M237" s="125"/>
      <c r="N237" s="125"/>
      <c r="O237" s="125"/>
      <c r="P237" s="125"/>
      <c r="Q237" s="87"/>
      <c r="R237" s="125"/>
      <c r="S237" s="125"/>
      <c r="T237" s="125"/>
      <c r="U237" s="126"/>
      <c r="V237" s="38"/>
    </row>
    <row r="238" spans="1:36" s="161" customFormat="1" ht="17.25" customHeight="1">
      <c r="A238" s="538" t="s">
        <v>636</v>
      </c>
      <c r="B238" s="539"/>
      <c r="C238" s="539"/>
      <c r="D238" s="539"/>
      <c r="E238" s="539"/>
      <c r="F238" s="540"/>
      <c r="G238" s="127">
        <v>0</v>
      </c>
      <c r="H238" s="128"/>
      <c r="I238" s="128"/>
      <c r="J238" s="398"/>
      <c r="K238" s="471">
        <v>1154058000</v>
      </c>
      <c r="L238" s="472"/>
      <c r="M238" s="472"/>
      <c r="N238" s="473"/>
      <c r="O238" s="381"/>
      <c r="P238" s="381">
        <v>0</v>
      </c>
      <c r="Q238" s="382"/>
      <c r="R238" s="471">
        <f>K238+M238</f>
        <v>1154058000</v>
      </c>
      <c r="S238" s="472"/>
      <c r="T238" s="472"/>
      <c r="U238" s="473"/>
      <c r="V238" s="38"/>
    </row>
    <row r="239" spans="1:36" s="161" customFormat="1" ht="17.25" customHeight="1">
      <c r="A239" s="563" t="s">
        <v>318</v>
      </c>
      <c r="B239" s="564"/>
      <c r="C239" s="564"/>
      <c r="D239" s="564"/>
      <c r="E239" s="564"/>
      <c r="F239" s="564"/>
      <c r="G239" s="131"/>
      <c r="H239" s="132"/>
      <c r="I239" s="132"/>
      <c r="J239" s="384"/>
      <c r="K239" s="589">
        <v>150000000</v>
      </c>
      <c r="L239" s="590"/>
      <c r="M239" s="590"/>
      <c r="N239" s="591"/>
      <c r="O239" s="383"/>
      <c r="P239" s="132"/>
      <c r="Q239" s="132"/>
      <c r="R239" s="507">
        <v>150000000</v>
      </c>
      <c r="S239" s="508"/>
      <c r="T239" s="508"/>
      <c r="U239" s="509"/>
      <c r="V239" s="38"/>
    </row>
    <row r="240" spans="1:36" s="161" customFormat="1" ht="17.25" customHeight="1">
      <c r="A240" s="548" t="s">
        <v>329</v>
      </c>
      <c r="B240" s="549"/>
      <c r="C240" s="549"/>
      <c r="D240" s="549"/>
      <c r="E240" s="549"/>
      <c r="F240" s="549"/>
      <c r="G240" s="133"/>
      <c r="H240" s="134"/>
      <c r="I240" s="134"/>
      <c r="J240" s="386"/>
      <c r="K240" s="385"/>
      <c r="L240" s="62"/>
      <c r="M240" s="62"/>
      <c r="N240" s="386"/>
      <c r="O240" s="62"/>
      <c r="P240" s="134"/>
      <c r="Q240" s="134"/>
      <c r="R240" s="103"/>
      <c r="S240" s="104"/>
      <c r="T240" s="104"/>
      <c r="U240" s="105"/>
      <c r="V240" s="38"/>
    </row>
    <row r="241" spans="1:22" s="161" customFormat="1" ht="17.25" customHeight="1">
      <c r="A241" s="548" t="s">
        <v>320</v>
      </c>
      <c r="B241" s="549"/>
      <c r="C241" s="549"/>
      <c r="D241" s="549"/>
      <c r="E241" s="549"/>
      <c r="F241" s="549"/>
      <c r="G241" s="133"/>
      <c r="H241" s="134"/>
      <c r="I241" s="134"/>
      <c r="J241" s="386"/>
      <c r="K241" s="385"/>
      <c r="L241" s="62"/>
      <c r="M241" s="62"/>
      <c r="N241" s="386"/>
      <c r="O241" s="62"/>
      <c r="P241" s="134"/>
      <c r="Q241" s="134"/>
      <c r="R241" s="103"/>
      <c r="S241" s="104"/>
      <c r="T241" s="104"/>
      <c r="U241" s="105"/>
      <c r="V241" s="38"/>
    </row>
    <row r="242" spans="1:22" s="161" customFormat="1" ht="17.25" customHeight="1">
      <c r="A242" s="548" t="s">
        <v>330</v>
      </c>
      <c r="B242" s="549"/>
      <c r="C242" s="549"/>
      <c r="D242" s="549"/>
      <c r="E242" s="549"/>
      <c r="F242" s="549"/>
      <c r="G242" s="133"/>
      <c r="H242" s="134"/>
      <c r="I242" s="134"/>
      <c r="J242" s="386"/>
      <c r="K242" s="385"/>
      <c r="L242" s="62"/>
      <c r="M242" s="62"/>
      <c r="N242" s="386"/>
      <c r="O242" s="62"/>
      <c r="P242" s="134"/>
      <c r="Q242" s="134"/>
      <c r="R242" s="101"/>
      <c r="S242" s="100"/>
      <c r="T242" s="100"/>
      <c r="U242" s="102"/>
      <c r="V242" s="38"/>
    </row>
    <row r="243" spans="1:22" s="161" customFormat="1" ht="17.25" customHeight="1">
      <c r="A243" s="551" t="s">
        <v>322</v>
      </c>
      <c r="B243" s="552"/>
      <c r="C243" s="552"/>
      <c r="D243" s="552"/>
      <c r="E243" s="552"/>
      <c r="F243" s="552"/>
      <c r="G243" s="136"/>
      <c r="H243" s="137"/>
      <c r="I243" s="137"/>
      <c r="J243" s="389"/>
      <c r="K243" s="387"/>
      <c r="L243" s="388"/>
      <c r="M243" s="388"/>
      <c r="N243" s="389"/>
      <c r="O243" s="388"/>
      <c r="P243" s="137"/>
      <c r="Q243" s="137"/>
      <c r="R243" s="111"/>
      <c r="S243" s="112"/>
      <c r="T243" s="112"/>
      <c r="U243" s="113"/>
      <c r="V243" s="38"/>
    </row>
    <row r="244" spans="1:22" s="161" customFormat="1" ht="17.25" customHeight="1" thickBot="1">
      <c r="A244" s="554" t="s">
        <v>637</v>
      </c>
      <c r="B244" s="555"/>
      <c r="C244" s="555"/>
      <c r="D244" s="555"/>
      <c r="E244" s="555"/>
      <c r="F244" s="555"/>
      <c r="G244" s="139"/>
      <c r="H244" s="140"/>
      <c r="I244" s="140"/>
      <c r="J244" s="403"/>
      <c r="K244" s="519">
        <f>K238+K239</f>
        <v>1304058000</v>
      </c>
      <c r="L244" s="520"/>
      <c r="M244" s="520"/>
      <c r="N244" s="521"/>
      <c r="O244" s="390"/>
      <c r="P244" s="390">
        <v>0</v>
      </c>
      <c r="Q244" s="391"/>
      <c r="R244" s="519">
        <f>SUM(K244:O244)</f>
        <v>1304058000</v>
      </c>
      <c r="S244" s="520"/>
      <c r="T244" s="520"/>
      <c r="U244" s="521"/>
      <c r="V244" s="38"/>
    </row>
    <row r="245" spans="1:22" s="161" customFormat="1" ht="17.25" customHeight="1" thickTop="1" thickBot="1">
      <c r="A245" s="114"/>
      <c r="B245" s="86"/>
      <c r="C245" s="115" t="s">
        <v>323</v>
      </c>
      <c r="D245" s="115"/>
      <c r="E245" s="115"/>
      <c r="F245" s="115"/>
      <c r="G245" s="115"/>
      <c r="H245" s="115"/>
      <c r="I245" s="115"/>
      <c r="J245" s="115"/>
      <c r="K245" s="115"/>
      <c r="L245" s="115"/>
      <c r="M245" s="116"/>
      <c r="N245" s="116"/>
      <c r="O245" s="116"/>
      <c r="P245" s="116"/>
      <c r="Q245" s="115"/>
      <c r="R245" s="116"/>
      <c r="S245" s="116"/>
      <c r="T245" s="116"/>
      <c r="U245" s="117"/>
      <c r="V245" s="38"/>
    </row>
    <row r="246" spans="1:22" s="161" customFormat="1" ht="17.25" customHeight="1">
      <c r="A246" s="565" t="s">
        <v>636</v>
      </c>
      <c r="B246" s="566"/>
      <c r="C246" s="566"/>
      <c r="D246" s="566"/>
      <c r="E246" s="566"/>
      <c r="F246" s="566"/>
      <c r="G246" s="414"/>
      <c r="H246" s="415"/>
      <c r="I246" s="415"/>
      <c r="J246" s="416"/>
      <c r="K246" s="471">
        <v>1008145851</v>
      </c>
      <c r="L246" s="472"/>
      <c r="M246" s="472"/>
      <c r="N246" s="473"/>
      <c r="O246" s="381"/>
      <c r="P246" s="417">
        <v>0</v>
      </c>
      <c r="Q246" s="130"/>
      <c r="R246" s="471">
        <f>K246+M246</f>
        <v>1008145851</v>
      </c>
      <c r="S246" s="472"/>
      <c r="T246" s="472"/>
      <c r="U246" s="473"/>
      <c r="V246" s="38"/>
    </row>
    <row r="247" spans="1:22" s="161" customFormat="1" ht="16.5" customHeight="1">
      <c r="A247" s="92" t="s">
        <v>324</v>
      </c>
      <c r="B247" s="412"/>
      <c r="C247" s="412"/>
      <c r="D247" s="413"/>
      <c r="E247" s="413"/>
      <c r="F247" s="413"/>
      <c r="G247" s="133"/>
      <c r="H247" s="134"/>
      <c r="I247" s="134"/>
      <c r="J247" s="399"/>
      <c r="K247" s="460">
        <v>45913066</v>
      </c>
      <c r="L247" s="449"/>
      <c r="M247" s="449"/>
      <c r="N247" s="461"/>
      <c r="O247" s="106"/>
      <c r="P247" s="134"/>
      <c r="Q247" s="135"/>
      <c r="R247" s="510">
        <f>SUM(I247:O247)</f>
        <v>45913066</v>
      </c>
      <c r="S247" s="511"/>
      <c r="T247" s="511"/>
      <c r="U247" s="512"/>
      <c r="V247" s="38"/>
    </row>
    <row r="248" spans="1:22" s="161" customFormat="1" ht="16.5" customHeight="1">
      <c r="A248" s="548" t="s">
        <v>320</v>
      </c>
      <c r="B248" s="549"/>
      <c r="C248" s="549"/>
      <c r="D248" s="549"/>
      <c r="E248" s="549"/>
      <c r="F248" s="549"/>
      <c r="G248" s="133"/>
      <c r="H248" s="134"/>
      <c r="I248" s="134"/>
      <c r="J248" s="394"/>
      <c r="K248" s="392"/>
      <c r="L248" s="393"/>
      <c r="M248" s="393"/>
      <c r="N248" s="394"/>
      <c r="O248" s="393"/>
      <c r="P248" s="134"/>
      <c r="Q248" s="135"/>
      <c r="R248" s="103">
        <v>0</v>
      </c>
      <c r="S248" s="104"/>
      <c r="T248" s="104"/>
      <c r="U248" s="105"/>
      <c r="V248" s="38"/>
    </row>
    <row r="249" spans="1:22" s="161" customFormat="1" ht="16.5" customHeight="1">
      <c r="A249" s="529" t="s">
        <v>330</v>
      </c>
      <c r="B249" s="530"/>
      <c r="C249" s="530"/>
      <c r="D249" s="530"/>
      <c r="E249" s="530"/>
      <c r="F249" s="530"/>
      <c r="G249" s="133"/>
      <c r="H249" s="134"/>
      <c r="I249" s="134"/>
      <c r="J249" s="386"/>
      <c r="K249" s="385"/>
      <c r="L249" s="62"/>
      <c r="M249" s="62"/>
      <c r="N249" s="386"/>
      <c r="O249" s="62"/>
      <c r="P249" s="134"/>
      <c r="Q249" s="135"/>
      <c r="R249" s="510">
        <f>M249</f>
        <v>0</v>
      </c>
      <c r="S249" s="511"/>
      <c r="T249" s="511"/>
      <c r="U249" s="512"/>
      <c r="V249" s="38"/>
    </row>
    <row r="250" spans="1:22" s="161" customFormat="1" ht="16.5" customHeight="1">
      <c r="A250" s="551" t="s">
        <v>322</v>
      </c>
      <c r="B250" s="552"/>
      <c r="C250" s="552"/>
      <c r="D250" s="552"/>
      <c r="E250" s="552"/>
      <c r="F250" s="552"/>
      <c r="G250" s="136"/>
      <c r="H250" s="137"/>
      <c r="I250" s="137"/>
      <c r="J250" s="389"/>
      <c r="K250" s="387"/>
      <c r="L250" s="388"/>
      <c r="M250" s="388"/>
      <c r="N250" s="389"/>
      <c r="O250" s="388"/>
      <c r="P250" s="137"/>
      <c r="Q250" s="138"/>
      <c r="R250" s="111">
        <v>0</v>
      </c>
      <c r="S250" s="112"/>
      <c r="T250" s="112"/>
      <c r="U250" s="113"/>
      <c r="V250" s="38"/>
    </row>
    <row r="251" spans="1:22" s="161" customFormat="1" ht="17.25" customHeight="1" thickBot="1">
      <c r="A251" s="554" t="s">
        <v>637</v>
      </c>
      <c r="B251" s="555"/>
      <c r="C251" s="555"/>
      <c r="D251" s="555"/>
      <c r="E251" s="555"/>
      <c r="F251" s="555"/>
      <c r="G251" s="142">
        <v>0</v>
      </c>
      <c r="H251" s="143"/>
      <c r="I251" s="143"/>
      <c r="J251" s="399"/>
      <c r="K251" s="519">
        <f>SUM(J246:L250)</f>
        <v>1054058917</v>
      </c>
      <c r="L251" s="520"/>
      <c r="M251" s="520"/>
      <c r="N251" s="521"/>
      <c r="O251" s="390"/>
      <c r="P251" s="395">
        <v>0</v>
      </c>
      <c r="Q251" s="141"/>
      <c r="R251" s="519">
        <f>SUM(R246:U250)</f>
        <v>1054058917</v>
      </c>
      <c r="S251" s="520"/>
      <c r="T251" s="520"/>
      <c r="U251" s="521"/>
      <c r="V251" s="38"/>
    </row>
    <row r="252" spans="1:22" s="161" customFormat="1" ht="17.25" customHeight="1" thickTop="1" thickBot="1">
      <c r="A252" s="114"/>
      <c r="B252" s="86"/>
      <c r="C252" s="115" t="s">
        <v>325</v>
      </c>
      <c r="D252" s="115"/>
      <c r="E252" s="115"/>
      <c r="F252" s="115"/>
      <c r="G252" s="115"/>
      <c r="H252" s="115"/>
      <c r="I252" s="115"/>
      <c r="J252" s="411"/>
      <c r="K252" s="410"/>
      <c r="L252" s="115"/>
      <c r="M252" s="116"/>
      <c r="N252" s="117"/>
      <c r="O252" s="116"/>
      <c r="P252" s="116"/>
      <c r="Q252" s="115"/>
      <c r="R252" s="116"/>
      <c r="S252" s="116"/>
      <c r="T252" s="116"/>
      <c r="U252" s="117"/>
      <c r="V252" s="38"/>
    </row>
    <row r="253" spans="1:22" s="161" customFormat="1" ht="18.75" customHeight="1">
      <c r="A253" s="565" t="s">
        <v>636</v>
      </c>
      <c r="B253" s="566"/>
      <c r="C253" s="566"/>
      <c r="D253" s="566"/>
      <c r="E253" s="566"/>
      <c r="F253" s="566"/>
      <c r="G253" s="127">
        <v>0</v>
      </c>
      <c r="H253" s="128"/>
      <c r="I253" s="128"/>
      <c r="J253" s="416"/>
      <c r="K253" s="471">
        <f>K238-K246</f>
        <v>145912149</v>
      </c>
      <c r="L253" s="472"/>
      <c r="M253" s="472"/>
      <c r="N253" s="473"/>
      <c r="O253" s="381"/>
      <c r="P253" s="417">
        <v>0</v>
      </c>
      <c r="Q253" s="130"/>
      <c r="R253" s="471">
        <f>SUM(G253:Q253)</f>
        <v>145912149</v>
      </c>
      <c r="S253" s="472"/>
      <c r="T253" s="472"/>
      <c r="U253" s="473"/>
      <c r="V253" s="38"/>
    </row>
    <row r="254" spans="1:22" s="161" customFormat="1" ht="17.25" customHeight="1" thickBot="1">
      <c r="A254" s="560" t="s">
        <v>637</v>
      </c>
      <c r="B254" s="561"/>
      <c r="C254" s="561"/>
      <c r="D254" s="561"/>
      <c r="E254" s="561"/>
      <c r="F254" s="561"/>
      <c r="G254" s="122">
        <v>0</v>
      </c>
      <c r="H254" s="123"/>
      <c r="I254" s="123"/>
      <c r="J254" s="418"/>
      <c r="K254" s="535">
        <f>K244-K251</f>
        <v>249999083</v>
      </c>
      <c r="L254" s="536"/>
      <c r="M254" s="536"/>
      <c r="N254" s="537"/>
      <c r="O254" s="419"/>
      <c r="P254" s="397">
        <v>0</v>
      </c>
      <c r="Q254" s="144"/>
      <c r="R254" s="535">
        <f>R244-R251</f>
        <v>249999083</v>
      </c>
      <c r="S254" s="536"/>
      <c r="T254" s="536"/>
      <c r="U254" s="537"/>
      <c r="V254" s="38"/>
    </row>
    <row r="255" spans="1:22" s="161" customFormat="1" ht="18" hidden="1" customHeight="1">
      <c r="A255" s="145">
        <v>9</v>
      </c>
      <c r="B255" s="146" t="s">
        <v>535</v>
      </c>
      <c r="C255" s="48"/>
      <c r="D255" s="147"/>
      <c r="E255" s="147"/>
      <c r="F255" s="148"/>
      <c r="G255" s="148"/>
      <c r="H255" s="148"/>
      <c r="I255" s="148"/>
      <c r="J255" s="147"/>
      <c r="K255" s="48"/>
      <c r="L255" s="148"/>
      <c r="M255" s="149"/>
      <c r="N255" s="149"/>
      <c r="O255" s="149"/>
      <c r="P255" s="48"/>
      <c r="Q255" s="146"/>
      <c r="R255" s="149"/>
      <c r="S255" s="149"/>
      <c r="T255" s="149"/>
      <c r="U255" s="149"/>
      <c r="V255" s="38"/>
    </row>
    <row r="256" spans="1:22" s="161" customFormat="1" ht="18" hidden="1" customHeight="1">
      <c r="A256" s="305"/>
      <c r="B256" s="147"/>
      <c r="C256" s="48"/>
      <c r="D256" s="147"/>
      <c r="E256" s="147"/>
      <c r="F256" s="148"/>
      <c r="G256" s="148"/>
      <c r="H256" s="148"/>
      <c r="I256" s="148"/>
      <c r="J256" s="147"/>
      <c r="K256" s="48"/>
      <c r="M256" s="306" t="s">
        <v>526</v>
      </c>
      <c r="N256" s="306"/>
      <c r="O256" s="306"/>
      <c r="P256" s="306"/>
      <c r="R256" s="306" t="s">
        <v>527</v>
      </c>
      <c r="S256" s="306"/>
      <c r="T256" s="306"/>
      <c r="U256" s="306"/>
      <c r="V256" s="38"/>
    </row>
    <row r="257" spans="1:22" s="161" customFormat="1" ht="18" hidden="1" customHeight="1">
      <c r="A257" s="305"/>
      <c r="B257" s="307" t="s">
        <v>536</v>
      </c>
      <c r="C257" s="48"/>
      <c r="D257" s="147"/>
      <c r="E257" s="147"/>
      <c r="F257" s="148"/>
      <c r="G257" s="148"/>
      <c r="H257" s="148"/>
      <c r="I257" s="148"/>
      <c r="J257" s="147"/>
      <c r="K257" s="48"/>
      <c r="M257" s="165"/>
      <c r="N257" s="165"/>
      <c r="O257" s="165"/>
      <c r="P257" s="165"/>
      <c r="R257" s="165"/>
      <c r="S257" s="165"/>
      <c r="T257" s="165"/>
      <c r="U257" s="165"/>
      <c r="V257" s="38"/>
    </row>
    <row r="258" spans="1:22" s="161" customFormat="1" ht="18" hidden="1" customHeight="1">
      <c r="A258" s="305"/>
      <c r="B258" s="307" t="s">
        <v>536</v>
      </c>
      <c r="C258" s="48"/>
      <c r="D258" s="147"/>
      <c r="E258" s="147"/>
      <c r="F258" s="148"/>
      <c r="G258" s="148"/>
      <c r="H258" s="148"/>
      <c r="I258" s="148"/>
      <c r="J258" s="147"/>
      <c r="K258" s="48"/>
      <c r="M258" s="48"/>
      <c r="N258" s="48"/>
      <c r="O258" s="48"/>
      <c r="P258" s="48"/>
      <c r="R258" s="48"/>
      <c r="S258" s="48"/>
      <c r="T258" s="48"/>
      <c r="U258" s="48"/>
      <c r="V258" s="38"/>
    </row>
    <row r="259" spans="1:22" s="161" customFormat="1" ht="18" hidden="1" customHeight="1">
      <c r="A259" s="305"/>
      <c r="B259" s="147" t="s">
        <v>537</v>
      </c>
      <c r="C259" s="48"/>
      <c r="D259" s="147"/>
      <c r="E259" s="147"/>
      <c r="F259" s="148"/>
      <c r="G259" s="148"/>
      <c r="H259" s="148"/>
      <c r="I259" s="148"/>
      <c r="J259" s="147"/>
      <c r="K259" s="48"/>
      <c r="M259" s="48"/>
      <c r="N259" s="48"/>
      <c r="O259" s="48"/>
      <c r="P259" s="48"/>
      <c r="R259" s="48"/>
      <c r="S259" s="48"/>
      <c r="T259" s="48"/>
      <c r="U259" s="48"/>
      <c r="V259" s="38"/>
    </row>
    <row r="260" spans="1:22" s="161" customFormat="1" ht="18" hidden="1" customHeight="1">
      <c r="A260" s="305"/>
      <c r="B260" s="147"/>
      <c r="C260" s="48"/>
      <c r="D260" s="147"/>
      <c r="E260" s="147"/>
      <c r="F260" s="148"/>
      <c r="G260" s="148"/>
      <c r="H260" s="148"/>
      <c r="I260" s="148"/>
      <c r="K260" s="173" t="s">
        <v>525</v>
      </c>
      <c r="M260" s="308">
        <v>0</v>
      </c>
      <c r="N260" s="308"/>
      <c r="O260" s="308"/>
      <c r="P260" s="308"/>
      <c r="R260" s="308">
        <v>0</v>
      </c>
      <c r="S260" s="308"/>
      <c r="T260" s="308"/>
      <c r="U260" s="308"/>
      <c r="V260" s="38"/>
    </row>
    <row r="261" spans="1:22" s="161" customFormat="1" ht="18" hidden="1" customHeight="1">
      <c r="A261" s="305"/>
      <c r="B261" s="147"/>
      <c r="C261" s="48"/>
      <c r="D261" s="147"/>
      <c r="E261" s="147"/>
      <c r="F261" s="148"/>
      <c r="G261" s="148"/>
      <c r="H261" s="148"/>
      <c r="I261" s="148"/>
      <c r="J261" s="147"/>
      <c r="K261" s="48"/>
      <c r="L261" s="148"/>
      <c r="M261" s="149"/>
      <c r="N261" s="149"/>
      <c r="O261" s="149"/>
      <c r="P261" s="48"/>
      <c r="Q261" s="146"/>
      <c r="R261" s="149"/>
      <c r="S261" s="149"/>
      <c r="T261" s="149"/>
      <c r="U261" s="149"/>
      <c r="V261" s="38"/>
    </row>
    <row r="262" spans="1:22" s="161" customFormat="1" ht="18" hidden="1" customHeight="1">
      <c r="A262" s="36">
        <v>10</v>
      </c>
      <c r="B262" s="37" t="s">
        <v>538</v>
      </c>
      <c r="C262" s="38"/>
      <c r="D262" s="38"/>
      <c r="E262" s="38"/>
      <c r="F262" s="38"/>
      <c r="G262" s="38"/>
      <c r="H262" s="38"/>
      <c r="I262" s="38"/>
      <c r="J262" s="38"/>
      <c r="K262" s="38"/>
      <c r="L262" s="38"/>
      <c r="M262" s="166"/>
      <c r="N262" s="166"/>
      <c r="O262" s="166"/>
      <c r="P262" s="166"/>
      <c r="Q262" s="38"/>
      <c r="R262" s="166"/>
      <c r="S262" s="166"/>
      <c r="T262" s="167"/>
      <c r="U262" s="167"/>
      <c r="V262" s="38"/>
    </row>
    <row r="263" spans="1:22" s="161" customFormat="1" ht="18" hidden="1" customHeight="1">
      <c r="A263" s="309"/>
      <c r="B263" s="310" t="s">
        <v>539</v>
      </c>
      <c r="C263" s="311"/>
      <c r="D263" s="311"/>
      <c r="E263" s="311"/>
      <c r="F263" s="312" t="s">
        <v>527</v>
      </c>
      <c r="G263" s="312"/>
      <c r="H263" s="312"/>
      <c r="I263" s="312"/>
      <c r="J263" s="312" t="s">
        <v>540</v>
      </c>
      <c r="K263" s="312"/>
      <c r="L263" s="312"/>
      <c r="M263" s="312"/>
      <c r="N263" s="312" t="s">
        <v>541</v>
      </c>
      <c r="O263" s="312"/>
      <c r="P263" s="312"/>
      <c r="Q263" s="312"/>
      <c r="R263" s="313" t="s">
        <v>526</v>
      </c>
      <c r="S263" s="313"/>
      <c r="T263" s="313"/>
      <c r="U263" s="314"/>
      <c r="V263" s="38"/>
    </row>
    <row r="264" spans="1:22" s="161" customFormat="1" ht="18" hidden="1" customHeight="1">
      <c r="A264" s="315"/>
      <c r="B264" s="316" t="s">
        <v>532</v>
      </c>
      <c r="C264" s="316"/>
      <c r="D264" s="316"/>
      <c r="E264" s="316"/>
      <c r="F264" s="316"/>
      <c r="G264" s="316"/>
      <c r="H264" s="316"/>
      <c r="I264" s="316"/>
      <c r="J264" s="316"/>
      <c r="K264" s="316"/>
      <c r="L264" s="316"/>
      <c r="M264" s="317"/>
      <c r="N264" s="317"/>
      <c r="O264" s="317"/>
      <c r="P264" s="317"/>
      <c r="Q264" s="316"/>
      <c r="R264" s="317"/>
      <c r="S264" s="317"/>
      <c r="T264" s="317"/>
      <c r="U264" s="318"/>
      <c r="V264" s="38"/>
    </row>
    <row r="265" spans="1:22" s="161" customFormat="1" ht="18" hidden="1" customHeight="1">
      <c r="A265" s="319" t="s">
        <v>542</v>
      </c>
      <c r="B265" s="320"/>
      <c r="C265" s="320"/>
      <c r="D265" s="321"/>
      <c r="E265" s="321"/>
      <c r="F265" s="341"/>
      <c r="G265" s="341"/>
      <c r="H265" s="341"/>
      <c r="I265" s="341"/>
      <c r="J265" s="341"/>
      <c r="K265" s="341"/>
      <c r="L265" s="341"/>
      <c r="M265" s="341"/>
      <c r="N265" s="341"/>
      <c r="O265" s="341"/>
      <c r="P265" s="341"/>
      <c r="Q265" s="341"/>
      <c r="R265" s="342">
        <v>0</v>
      </c>
      <c r="S265" s="342"/>
      <c r="T265" s="342"/>
      <c r="U265" s="343"/>
      <c r="V265" s="38"/>
    </row>
    <row r="266" spans="1:22" s="161" customFormat="1" ht="18" hidden="1" customHeight="1">
      <c r="A266" s="322" t="s">
        <v>543</v>
      </c>
      <c r="B266" s="147"/>
      <c r="C266" s="147"/>
      <c r="D266" s="258"/>
      <c r="E266" s="147"/>
      <c r="F266" s="156"/>
      <c r="G266" s="156"/>
      <c r="H266" s="156"/>
      <c r="I266" s="156"/>
      <c r="J266" s="156"/>
      <c r="K266" s="156"/>
      <c r="L266" s="156"/>
      <c r="M266" s="156"/>
      <c r="N266" s="156"/>
      <c r="O266" s="156"/>
      <c r="P266" s="156"/>
      <c r="Q266" s="156"/>
      <c r="R266" s="149">
        <v>0</v>
      </c>
      <c r="S266" s="149"/>
      <c r="T266" s="149"/>
      <c r="U266" s="344"/>
      <c r="V266" s="38"/>
    </row>
    <row r="267" spans="1:22" s="161" customFormat="1" ht="18" hidden="1" customHeight="1">
      <c r="A267" s="323"/>
      <c r="B267" s="158" t="s">
        <v>544</v>
      </c>
      <c r="C267" s="308"/>
      <c r="D267" s="152"/>
      <c r="E267" s="324"/>
      <c r="F267" s="159">
        <v>0</v>
      </c>
      <c r="G267" s="159"/>
      <c r="H267" s="159"/>
      <c r="I267" s="159"/>
      <c r="J267" s="159">
        <v>0</v>
      </c>
      <c r="K267" s="159"/>
      <c r="L267" s="159"/>
      <c r="M267" s="159"/>
      <c r="N267" s="159">
        <v>0</v>
      </c>
      <c r="O267" s="159"/>
      <c r="P267" s="159"/>
      <c r="Q267" s="159"/>
      <c r="R267" s="308">
        <v>0</v>
      </c>
      <c r="S267" s="308"/>
      <c r="T267" s="308"/>
      <c r="U267" s="345"/>
      <c r="V267" s="38"/>
    </row>
    <row r="268" spans="1:22" s="161" customFormat="1" ht="18" hidden="1" customHeight="1">
      <c r="A268" s="325"/>
      <c r="B268" s="326" t="s">
        <v>533</v>
      </c>
      <c r="C268" s="326"/>
      <c r="D268" s="326"/>
      <c r="E268" s="326"/>
      <c r="F268" s="326"/>
      <c r="G268" s="326"/>
      <c r="H268" s="326"/>
      <c r="I268" s="326"/>
      <c r="J268" s="326"/>
      <c r="K268" s="326"/>
      <c r="L268" s="326"/>
      <c r="M268" s="327"/>
      <c r="N268" s="327"/>
      <c r="O268" s="327"/>
      <c r="P268" s="327"/>
      <c r="Q268" s="326"/>
      <c r="R268" s="327"/>
      <c r="S268" s="327"/>
      <c r="T268" s="327"/>
      <c r="U268" s="328"/>
      <c r="V268" s="38"/>
    </row>
    <row r="269" spans="1:22" s="161" customFormat="1" ht="18" hidden="1" customHeight="1">
      <c r="A269" s="319" t="s">
        <v>542</v>
      </c>
      <c r="B269" s="320"/>
      <c r="C269" s="320"/>
      <c r="D269" s="320"/>
      <c r="E269" s="321"/>
      <c r="F269" s="341"/>
      <c r="G269" s="341"/>
      <c r="H269" s="341"/>
      <c r="I269" s="341"/>
      <c r="J269" s="341"/>
      <c r="K269" s="341"/>
      <c r="L269" s="341"/>
      <c r="M269" s="341"/>
      <c r="N269" s="341"/>
      <c r="O269" s="341"/>
      <c r="P269" s="341"/>
      <c r="Q269" s="341"/>
      <c r="R269" s="342">
        <v>0</v>
      </c>
      <c r="S269" s="342"/>
      <c r="T269" s="342"/>
      <c r="U269" s="343"/>
      <c r="V269" s="38"/>
    </row>
    <row r="270" spans="1:22" s="161" customFormat="1" ht="18" hidden="1" customHeight="1">
      <c r="A270" s="322" t="s">
        <v>543</v>
      </c>
      <c r="B270" s="147"/>
      <c r="C270" s="147"/>
      <c r="D270" s="147"/>
      <c r="E270" s="147"/>
      <c r="F270" s="156"/>
      <c r="G270" s="156"/>
      <c r="H270" s="156"/>
      <c r="I270" s="156"/>
      <c r="J270" s="156"/>
      <c r="K270" s="156"/>
      <c r="L270" s="156"/>
      <c r="M270" s="156"/>
      <c r="N270" s="156"/>
      <c r="O270" s="156"/>
      <c r="P270" s="156"/>
      <c r="Q270" s="156"/>
      <c r="R270" s="149">
        <v>0</v>
      </c>
      <c r="S270" s="149"/>
      <c r="T270" s="149"/>
      <c r="U270" s="344"/>
      <c r="V270" s="38"/>
    </row>
    <row r="271" spans="1:22" s="161" customFormat="1" ht="18" hidden="1" customHeight="1">
      <c r="A271" s="323"/>
      <c r="B271" s="158" t="s">
        <v>544</v>
      </c>
      <c r="C271" s="324"/>
      <c r="D271" s="324"/>
      <c r="E271" s="324"/>
      <c r="F271" s="159">
        <v>0</v>
      </c>
      <c r="G271" s="159"/>
      <c r="H271" s="159"/>
      <c r="I271" s="159"/>
      <c r="J271" s="159">
        <v>0</v>
      </c>
      <c r="K271" s="159"/>
      <c r="L271" s="159"/>
      <c r="M271" s="159"/>
      <c r="N271" s="159">
        <v>0</v>
      </c>
      <c r="O271" s="159"/>
      <c r="P271" s="159"/>
      <c r="Q271" s="159"/>
      <c r="R271" s="308">
        <v>0</v>
      </c>
      <c r="S271" s="308"/>
      <c r="T271" s="308"/>
      <c r="U271" s="345"/>
      <c r="V271" s="38"/>
    </row>
    <row r="272" spans="1:22" s="161" customFormat="1" ht="18" hidden="1" customHeight="1">
      <c r="A272" s="325"/>
      <c r="B272" s="326" t="s">
        <v>534</v>
      </c>
      <c r="C272" s="326"/>
      <c r="D272" s="326"/>
      <c r="E272" s="326"/>
      <c r="F272" s="326"/>
      <c r="G272" s="326"/>
      <c r="H272" s="326"/>
      <c r="I272" s="326"/>
      <c r="J272" s="326"/>
      <c r="K272" s="326"/>
      <c r="L272" s="326"/>
      <c r="M272" s="327"/>
      <c r="N272" s="327"/>
      <c r="O272" s="327"/>
      <c r="P272" s="327"/>
      <c r="Q272" s="326"/>
      <c r="R272" s="327"/>
      <c r="S272" s="327"/>
      <c r="T272" s="327"/>
      <c r="U272" s="328"/>
      <c r="V272" s="38"/>
    </row>
    <row r="273" spans="1:22" s="161" customFormat="1" ht="18" hidden="1" customHeight="1">
      <c r="A273" s="319" t="s">
        <v>542</v>
      </c>
      <c r="B273" s="329"/>
      <c r="C273" s="329"/>
      <c r="D273" s="330"/>
      <c r="E273" s="321"/>
      <c r="F273" s="341">
        <v>0</v>
      </c>
      <c r="G273" s="341"/>
      <c r="H273" s="341"/>
      <c r="I273" s="341"/>
      <c r="J273" s="341"/>
      <c r="K273" s="341"/>
      <c r="L273" s="341"/>
      <c r="M273" s="341"/>
      <c r="N273" s="341"/>
      <c r="O273" s="341"/>
      <c r="P273" s="341"/>
      <c r="Q273" s="341"/>
      <c r="R273" s="342">
        <v>0</v>
      </c>
      <c r="S273" s="342"/>
      <c r="T273" s="342"/>
      <c r="U273" s="343"/>
      <c r="V273" s="38"/>
    </row>
    <row r="274" spans="1:22" s="161" customFormat="1" ht="18" hidden="1" customHeight="1">
      <c r="A274" s="322" t="s">
        <v>543</v>
      </c>
      <c r="B274" s="329"/>
      <c r="C274" s="329"/>
      <c r="D274" s="160"/>
      <c r="E274" s="147"/>
      <c r="F274" s="156">
        <v>0</v>
      </c>
      <c r="G274" s="156"/>
      <c r="H274" s="156"/>
      <c r="I274" s="156"/>
      <c r="J274" s="156"/>
      <c r="K274" s="156"/>
      <c r="L274" s="156"/>
      <c r="M274" s="156"/>
      <c r="N274" s="156"/>
      <c r="O274" s="156"/>
      <c r="P274" s="156"/>
      <c r="Q274" s="156"/>
      <c r="R274" s="149">
        <v>0</v>
      </c>
      <c r="S274" s="149"/>
      <c r="T274" s="149"/>
      <c r="U274" s="344"/>
      <c r="V274" s="38"/>
    </row>
    <row r="275" spans="1:22" s="161" customFormat="1" ht="18" hidden="1" customHeight="1">
      <c r="A275" s="323"/>
      <c r="B275" s="158" t="s">
        <v>544</v>
      </c>
      <c r="C275" s="157"/>
      <c r="D275" s="324"/>
      <c r="E275" s="324"/>
      <c r="F275" s="159">
        <v>0</v>
      </c>
      <c r="G275" s="159"/>
      <c r="H275" s="159"/>
      <c r="I275" s="159"/>
      <c r="J275" s="159">
        <v>0</v>
      </c>
      <c r="K275" s="159"/>
      <c r="L275" s="159"/>
      <c r="M275" s="159"/>
      <c r="N275" s="159">
        <v>0</v>
      </c>
      <c r="O275" s="159"/>
      <c r="P275" s="159"/>
      <c r="Q275" s="159"/>
      <c r="R275" s="308">
        <v>0</v>
      </c>
      <c r="S275" s="308"/>
      <c r="T275" s="308"/>
      <c r="U275" s="345"/>
      <c r="V275" s="38"/>
    </row>
    <row r="276" spans="1:22" s="161" customFormat="1" ht="18" hidden="1" customHeight="1">
      <c r="A276" s="145"/>
      <c r="B276" s="160"/>
      <c r="C276" s="147"/>
      <c r="D276" s="147"/>
      <c r="E276" s="44"/>
      <c r="F276" s="44"/>
      <c r="G276" s="44"/>
      <c r="H276" s="44"/>
      <c r="I276" s="44"/>
      <c r="J276" s="44"/>
      <c r="K276" s="44"/>
      <c r="L276" s="44"/>
      <c r="M276" s="48"/>
      <c r="N276" s="48"/>
      <c r="O276" s="48"/>
      <c r="P276" s="48"/>
      <c r="Q276" s="148"/>
      <c r="R276" s="149"/>
      <c r="S276" s="149"/>
      <c r="T276" s="149"/>
      <c r="U276" s="48"/>
      <c r="V276" s="38"/>
    </row>
    <row r="277" spans="1:22" s="161" customFormat="1" ht="18" hidden="1" customHeight="1">
      <c r="A277" s="331"/>
      <c r="B277" s="160"/>
      <c r="C277" s="147"/>
      <c r="D277" s="147"/>
      <c r="E277" s="44"/>
      <c r="F277" s="44"/>
      <c r="G277" s="44"/>
      <c r="H277" s="44"/>
      <c r="I277" s="44"/>
      <c r="J277" s="44"/>
      <c r="K277" s="44"/>
      <c r="L277" s="44"/>
      <c r="M277" s="48"/>
      <c r="N277" s="48"/>
      <c r="O277" s="48"/>
      <c r="P277" s="48"/>
      <c r="Q277" s="148"/>
      <c r="R277" s="149"/>
      <c r="S277" s="149"/>
      <c r="T277" s="149"/>
      <c r="U277" s="332"/>
      <c r="V277" s="38"/>
    </row>
    <row r="278" spans="1:22" s="161" customFormat="1" ht="21.75" hidden="1" customHeight="1">
      <c r="A278" s="333"/>
      <c r="B278" s="334"/>
      <c r="C278" s="258"/>
      <c r="D278" s="258"/>
      <c r="E278" s="335"/>
      <c r="F278" s="335"/>
      <c r="G278" s="335"/>
      <c r="H278" s="335"/>
      <c r="I278" s="335"/>
      <c r="J278" s="335"/>
      <c r="K278" s="335"/>
      <c r="L278" s="335"/>
      <c r="M278" s="259"/>
      <c r="N278" s="259"/>
      <c r="O278" s="259"/>
      <c r="P278" s="259"/>
      <c r="Q278" s="336"/>
      <c r="R278" s="306"/>
      <c r="S278" s="306"/>
      <c r="T278" s="306"/>
      <c r="U278" s="337"/>
      <c r="V278" s="38"/>
    </row>
    <row r="279" spans="1:22" s="161" customFormat="1" ht="18" hidden="1" customHeight="1">
      <c r="A279" s="145"/>
      <c r="B279" s="160"/>
      <c r="C279" s="147"/>
      <c r="D279" s="147"/>
      <c r="E279" s="44"/>
      <c r="F279" s="44"/>
      <c r="G279" s="44"/>
      <c r="H279" s="44"/>
      <c r="I279" s="44"/>
      <c r="J279" s="44"/>
      <c r="K279" s="44"/>
      <c r="L279" s="44"/>
      <c r="M279" s="48"/>
      <c r="N279" s="48"/>
      <c r="O279" s="48"/>
      <c r="P279" s="48"/>
      <c r="Q279" s="148"/>
      <c r="R279" s="149"/>
      <c r="S279" s="149"/>
      <c r="T279" s="149"/>
      <c r="U279" s="48"/>
      <c r="V279" s="38"/>
    </row>
    <row r="280" spans="1:22" s="161" customFormat="1" ht="18" customHeight="1" thickTop="1">
      <c r="A280" s="145"/>
      <c r="B280" s="160"/>
      <c r="C280" s="147"/>
      <c r="D280" s="147"/>
      <c r="E280" s="44"/>
      <c r="F280" s="44"/>
      <c r="G280" s="44"/>
      <c r="H280" s="44"/>
      <c r="I280" s="44"/>
      <c r="J280" s="44"/>
      <c r="K280" s="44"/>
      <c r="L280" s="44"/>
      <c r="M280" s="48"/>
      <c r="N280" s="48"/>
      <c r="O280" s="48"/>
      <c r="P280" s="48"/>
      <c r="Q280" s="148"/>
      <c r="R280" s="149"/>
      <c r="S280" s="149"/>
      <c r="T280" s="149"/>
      <c r="U280" s="48"/>
      <c r="V280" s="38"/>
    </row>
    <row r="281" spans="1:22" s="161" customFormat="1" ht="22.5" customHeight="1">
      <c r="A281" s="145">
        <v>7</v>
      </c>
      <c r="B281" s="146" t="s">
        <v>331</v>
      </c>
      <c r="C281" s="147"/>
      <c r="D281" s="147"/>
      <c r="E281" s="44"/>
      <c r="F281" s="44"/>
      <c r="G281" s="44"/>
      <c r="H281" s="44"/>
      <c r="I281" s="44"/>
      <c r="J281" s="44"/>
      <c r="K281" s="44"/>
      <c r="L281" s="44"/>
      <c r="M281" s="48"/>
      <c r="N281" s="48"/>
      <c r="O281" s="48"/>
      <c r="P281" s="48"/>
      <c r="Q281" s="148"/>
      <c r="R281" s="149"/>
      <c r="S281" s="149"/>
      <c r="T281" s="149"/>
      <c r="U281" s="48"/>
      <c r="V281" s="38"/>
    </row>
    <row r="282" spans="1:22" s="161" customFormat="1" ht="31.5" customHeight="1" thickBot="1">
      <c r="A282" s="150"/>
      <c r="B282" s="578" t="s">
        <v>528</v>
      </c>
      <c r="C282" s="578"/>
      <c r="D282" s="151"/>
      <c r="E282" s="152"/>
      <c r="F282" s="567" t="s">
        <v>636</v>
      </c>
      <c r="G282" s="567"/>
      <c r="H282" s="567"/>
      <c r="I282" s="567"/>
      <c r="J282" s="567" t="s">
        <v>332</v>
      </c>
      <c r="K282" s="567"/>
      <c r="L282" s="567"/>
      <c r="M282" s="567"/>
      <c r="N282" s="567" t="s">
        <v>333</v>
      </c>
      <c r="O282" s="567"/>
      <c r="P282" s="567"/>
      <c r="Q282" s="567"/>
      <c r="R282" s="567" t="s">
        <v>637</v>
      </c>
      <c r="S282" s="567"/>
      <c r="T282" s="567"/>
      <c r="U282" s="567"/>
      <c r="V282" s="38"/>
    </row>
    <row r="283" spans="1:22" s="161" customFormat="1" ht="21" customHeight="1">
      <c r="A283" s="568" t="s">
        <v>334</v>
      </c>
      <c r="B283" s="568"/>
      <c r="C283" s="568"/>
      <c r="D283" s="568"/>
      <c r="E283" s="569"/>
      <c r="F283" s="570">
        <v>412010133</v>
      </c>
      <c r="G283" s="570"/>
      <c r="H283" s="570"/>
      <c r="I283" s="570"/>
      <c r="J283" s="153"/>
      <c r="K283" s="570">
        <v>136080924</v>
      </c>
      <c r="L283" s="570"/>
      <c r="M283" s="570"/>
      <c r="N283" s="571">
        <v>282141157</v>
      </c>
      <c r="O283" s="571"/>
      <c r="P283" s="571"/>
      <c r="Q283" s="571"/>
      <c r="R283" s="570">
        <f>F283+K283-N283</f>
        <v>265949900</v>
      </c>
      <c r="S283" s="570"/>
      <c r="T283" s="570"/>
      <c r="U283" s="570"/>
      <c r="V283" s="38"/>
    </row>
    <row r="284" spans="1:22" s="161" customFormat="1" ht="6" customHeight="1">
      <c r="A284" s="154"/>
      <c r="B284" s="154"/>
      <c r="C284" s="154"/>
      <c r="D284" s="154"/>
      <c r="E284" s="155"/>
      <c r="F284" s="156"/>
      <c r="G284" s="156"/>
      <c r="H284" s="156"/>
      <c r="I284" s="156"/>
      <c r="J284" s="156"/>
      <c r="K284" s="156"/>
      <c r="L284" s="156"/>
      <c r="M284" s="156"/>
      <c r="N284" s="156"/>
      <c r="O284" s="156"/>
      <c r="P284" s="156"/>
      <c r="Q284" s="156"/>
      <c r="R284" s="156"/>
      <c r="S284" s="156"/>
      <c r="T284" s="156"/>
      <c r="U284" s="156"/>
      <c r="V284" s="38"/>
    </row>
    <row r="285" spans="1:22" s="161" customFormat="1" ht="18" customHeight="1" thickBot="1">
      <c r="A285" s="157"/>
      <c r="B285" s="158" t="s">
        <v>311</v>
      </c>
      <c r="C285" s="158"/>
      <c r="D285" s="157"/>
      <c r="E285" s="157"/>
      <c r="F285" s="577">
        <f>SUM(F283:I284)</f>
        <v>412010133</v>
      </c>
      <c r="G285" s="577"/>
      <c r="H285" s="577"/>
      <c r="I285" s="577"/>
      <c r="J285" s="159"/>
      <c r="K285" s="577">
        <f>SUM(K283)</f>
        <v>136080924</v>
      </c>
      <c r="L285" s="577"/>
      <c r="M285" s="577"/>
      <c r="N285" s="506">
        <f>SUM(N283:Q284)</f>
        <v>282141157</v>
      </c>
      <c r="O285" s="506"/>
      <c r="P285" s="506"/>
      <c r="Q285" s="506"/>
      <c r="R285" s="506">
        <f>SUM(R283:U284)</f>
        <v>265949900</v>
      </c>
      <c r="S285" s="506"/>
      <c r="T285" s="506"/>
      <c r="U285" s="506"/>
      <c r="V285" s="38"/>
    </row>
    <row r="286" spans="1:22" s="161" customFormat="1" ht="15" customHeight="1" thickTop="1">
      <c r="A286" s="145"/>
      <c r="B286" s="160"/>
      <c r="C286" s="147"/>
      <c r="D286" s="147"/>
      <c r="E286" s="44"/>
      <c r="F286" s="44"/>
      <c r="G286" s="44"/>
      <c r="H286" s="44"/>
      <c r="I286" s="44"/>
      <c r="J286" s="44"/>
      <c r="K286" s="44"/>
      <c r="L286" s="44"/>
      <c r="M286" s="48"/>
      <c r="N286" s="48"/>
      <c r="O286" s="48"/>
      <c r="P286" s="48"/>
      <c r="Q286" s="148"/>
      <c r="R286" s="149"/>
      <c r="S286" s="149"/>
      <c r="T286" s="149"/>
      <c r="U286" s="48"/>
      <c r="V286" s="38"/>
    </row>
    <row r="287" spans="1:22" s="161" customFormat="1" ht="18" customHeight="1">
      <c r="A287" s="36">
        <v>8</v>
      </c>
      <c r="B287" s="37" t="s">
        <v>335</v>
      </c>
      <c r="C287" s="38"/>
      <c r="D287" s="38"/>
      <c r="E287" s="38"/>
      <c r="F287" s="38"/>
      <c r="G287" s="38"/>
      <c r="H287" s="38"/>
      <c r="I287" s="38"/>
      <c r="J287" s="38"/>
      <c r="K287" s="38"/>
      <c r="L287" s="38"/>
      <c r="M287" s="495" t="s">
        <v>637</v>
      </c>
      <c r="N287" s="495"/>
      <c r="O287" s="495"/>
      <c r="P287" s="495"/>
      <c r="R287" s="495" t="s">
        <v>636</v>
      </c>
      <c r="S287" s="495"/>
      <c r="T287" s="495"/>
      <c r="U287" s="495"/>
      <c r="V287" s="38"/>
    </row>
    <row r="288" spans="1:22" s="161" customFormat="1" ht="17.25" customHeight="1">
      <c r="A288" s="36"/>
      <c r="B288" s="162" t="s">
        <v>336</v>
      </c>
      <c r="C288" s="38"/>
      <c r="D288" s="38"/>
      <c r="E288" s="38"/>
      <c r="F288" s="38"/>
      <c r="G288" s="38"/>
      <c r="H288" s="38"/>
      <c r="I288" s="38"/>
      <c r="J288" s="38"/>
      <c r="K288" s="38"/>
      <c r="L288" s="38"/>
      <c r="M288" s="600">
        <v>120000000</v>
      </c>
      <c r="N288" s="600"/>
      <c r="O288" s="600"/>
      <c r="P288" s="600"/>
      <c r="R288" s="600">
        <v>120000000</v>
      </c>
      <c r="S288" s="600"/>
      <c r="T288" s="600"/>
      <c r="U288" s="600"/>
      <c r="V288" s="38"/>
    </row>
    <row r="289" spans="1:22" s="161" customFormat="1" ht="17.25" customHeight="1">
      <c r="A289" s="36"/>
      <c r="B289" s="162" t="s">
        <v>337</v>
      </c>
      <c r="C289" s="38"/>
      <c r="D289" s="38"/>
      <c r="E289" s="38"/>
      <c r="F289" s="38"/>
      <c r="G289" s="38"/>
      <c r="H289" s="38"/>
      <c r="I289" s="38"/>
      <c r="J289" s="38"/>
      <c r="K289" s="38"/>
      <c r="L289" s="38"/>
      <c r="M289" s="449">
        <v>1749975079</v>
      </c>
      <c r="N289" s="449"/>
      <c r="O289" s="449"/>
      <c r="P289" s="449"/>
      <c r="R289" s="449">
        <v>1749975079</v>
      </c>
      <c r="S289" s="449"/>
      <c r="T289" s="449"/>
      <c r="U289" s="449"/>
      <c r="V289" s="38"/>
    </row>
    <row r="290" spans="1:22" s="161" customFormat="1" ht="17.25" customHeight="1">
      <c r="A290" s="36"/>
      <c r="B290" s="162" t="s">
        <v>338</v>
      </c>
      <c r="C290" s="38"/>
      <c r="D290" s="38"/>
      <c r="E290" s="38"/>
      <c r="F290" s="38"/>
      <c r="G290" s="38"/>
      <c r="H290" s="38"/>
      <c r="I290" s="38"/>
      <c r="J290" s="38"/>
      <c r="K290" s="38"/>
      <c r="L290" s="38"/>
      <c r="M290" s="514">
        <f>746171293+141612215</f>
        <v>887783508</v>
      </c>
      <c r="N290" s="514"/>
      <c r="O290" s="514"/>
      <c r="P290" s="514"/>
      <c r="R290" s="514">
        <v>887783508</v>
      </c>
      <c r="S290" s="514"/>
      <c r="T290" s="514"/>
      <c r="U290" s="514"/>
      <c r="V290" s="38"/>
    </row>
    <row r="291" spans="1:22" s="161" customFormat="1" ht="5.25" customHeight="1">
      <c r="A291" s="36"/>
      <c r="B291" s="162"/>
      <c r="C291" s="38"/>
      <c r="D291" s="38"/>
      <c r="E291" s="38"/>
      <c r="F291" s="38"/>
      <c r="G291" s="38"/>
      <c r="H291" s="38"/>
      <c r="I291" s="38"/>
      <c r="J291" s="38"/>
      <c r="K291" s="38"/>
      <c r="L291" s="38"/>
      <c r="M291" s="430"/>
      <c r="N291" s="430"/>
      <c r="O291" s="430"/>
      <c r="P291" s="430"/>
      <c r="R291" s="430"/>
      <c r="S291" s="430"/>
      <c r="T291" s="430"/>
      <c r="U291" s="430"/>
      <c r="V291" s="38"/>
    </row>
    <row r="292" spans="1:22" s="161" customFormat="1" ht="18" customHeight="1" thickBot="1">
      <c r="A292" s="36"/>
      <c r="C292" s="38"/>
      <c r="D292" s="38"/>
      <c r="E292" s="38"/>
      <c r="F292" s="38"/>
      <c r="G292" s="38"/>
      <c r="H292" s="38"/>
      <c r="I292" s="38"/>
      <c r="J292" s="38"/>
      <c r="K292" s="163" t="s">
        <v>292</v>
      </c>
      <c r="L292" s="38"/>
      <c r="M292" s="575">
        <f>SUM(M288:P290)</f>
        <v>2757758587</v>
      </c>
      <c r="N292" s="575"/>
      <c r="O292" s="575"/>
      <c r="P292" s="575"/>
      <c r="R292" s="575">
        <f>SUM(R288:U290)</f>
        <v>2757758587</v>
      </c>
      <c r="S292" s="575"/>
      <c r="T292" s="575"/>
      <c r="U292" s="575"/>
      <c r="V292" s="38"/>
    </row>
    <row r="293" spans="1:22" s="161" customFormat="1" ht="15" customHeight="1" thickTop="1">
      <c r="A293" s="36"/>
      <c r="C293" s="38"/>
      <c r="D293" s="38"/>
      <c r="E293" s="38"/>
      <c r="F293" s="38"/>
      <c r="G293" s="38"/>
      <c r="H293" s="38"/>
      <c r="I293" s="38"/>
      <c r="J293" s="38"/>
      <c r="K293" s="38"/>
      <c r="L293" s="38"/>
      <c r="M293" s="149"/>
      <c r="N293" s="149"/>
      <c r="O293" s="149"/>
      <c r="P293" s="149"/>
      <c r="R293" s="149"/>
      <c r="S293" s="149"/>
      <c r="T293" s="149"/>
      <c r="U293" s="149"/>
      <c r="V293" s="38"/>
    </row>
    <row r="294" spans="1:22" s="161" customFormat="1" ht="18" customHeight="1">
      <c r="A294" s="36">
        <v>9</v>
      </c>
      <c r="B294" s="164" t="s">
        <v>339</v>
      </c>
      <c r="C294" s="38"/>
      <c r="D294" s="38"/>
      <c r="E294" s="38"/>
      <c r="F294" s="38"/>
      <c r="G294" s="38"/>
      <c r="H294" s="38"/>
      <c r="I294" s="38"/>
      <c r="J294" s="38"/>
      <c r="K294" s="38"/>
      <c r="L294" s="38"/>
      <c r="M294" s="495" t="s">
        <v>637</v>
      </c>
      <c r="N294" s="495"/>
      <c r="O294" s="495"/>
      <c r="P294" s="495"/>
      <c r="R294" s="495" t="s">
        <v>636</v>
      </c>
      <c r="S294" s="495"/>
      <c r="T294" s="495"/>
      <c r="U294" s="495"/>
      <c r="V294" s="38"/>
    </row>
    <row r="295" spans="1:22" s="161" customFormat="1" ht="18" customHeight="1">
      <c r="A295" s="36"/>
      <c r="B295" s="162" t="s">
        <v>340</v>
      </c>
      <c r="C295" s="38"/>
      <c r="D295" s="38"/>
      <c r="E295" s="38"/>
      <c r="F295" s="38"/>
      <c r="G295" s="38"/>
      <c r="H295" s="38"/>
      <c r="I295" s="38"/>
      <c r="J295" s="38"/>
      <c r="K295" s="38"/>
      <c r="L295" s="38"/>
      <c r="M295" s="165"/>
      <c r="N295" s="165"/>
      <c r="O295" s="165"/>
      <c r="P295" s="165"/>
      <c r="R295" s="165"/>
      <c r="S295" s="165"/>
      <c r="T295" s="165"/>
      <c r="U295" s="165"/>
      <c r="V295" s="38"/>
    </row>
    <row r="296" spans="1:22" s="161" customFormat="1" ht="18" customHeight="1" thickBot="1">
      <c r="A296" s="36"/>
      <c r="B296" s="164"/>
      <c r="C296" s="38"/>
      <c r="D296" s="38"/>
      <c r="E296" s="38"/>
      <c r="F296" s="38"/>
      <c r="G296" s="38"/>
      <c r="H296" s="38"/>
      <c r="I296" s="38"/>
      <c r="J296" s="38"/>
      <c r="K296" s="163" t="s">
        <v>292</v>
      </c>
      <c r="L296" s="38"/>
      <c r="M296" s="506">
        <v>0</v>
      </c>
      <c r="N296" s="506"/>
      <c r="O296" s="506"/>
      <c r="P296" s="506"/>
      <c r="R296" s="506">
        <v>0</v>
      </c>
      <c r="S296" s="506"/>
      <c r="T296" s="506"/>
      <c r="U296" s="506"/>
      <c r="V296" s="38"/>
    </row>
    <row r="297" spans="1:22" s="161" customFormat="1" ht="16.5" customHeight="1" thickTop="1">
      <c r="A297" s="36"/>
      <c r="C297" s="38"/>
      <c r="D297" s="38"/>
      <c r="E297" s="38"/>
      <c r="F297" s="38"/>
      <c r="G297" s="38"/>
      <c r="H297" s="38"/>
      <c r="I297" s="38"/>
      <c r="J297" s="38"/>
      <c r="K297" s="38"/>
      <c r="L297" s="38"/>
      <c r="M297" s="149"/>
      <c r="N297" s="149"/>
      <c r="O297" s="149"/>
      <c r="P297" s="149"/>
      <c r="R297" s="149"/>
      <c r="S297" s="149"/>
      <c r="T297" s="149"/>
      <c r="U297" s="149"/>
      <c r="V297" s="38"/>
    </row>
    <row r="298" spans="1:22" s="161" customFormat="1" ht="18" customHeight="1">
      <c r="A298" s="36">
        <v>10</v>
      </c>
      <c r="B298" s="37" t="s">
        <v>341</v>
      </c>
      <c r="C298" s="38"/>
      <c r="D298" s="38"/>
      <c r="E298" s="38"/>
      <c r="F298" s="38"/>
      <c r="G298" s="38"/>
      <c r="H298" s="38"/>
      <c r="I298" s="38"/>
      <c r="J298" s="38"/>
      <c r="K298" s="38"/>
      <c r="L298" s="38"/>
      <c r="M298" s="166"/>
      <c r="N298" s="166"/>
      <c r="O298" s="166"/>
      <c r="P298" s="166"/>
      <c r="Q298" s="38"/>
      <c r="R298" s="166"/>
      <c r="S298" s="166"/>
      <c r="T298" s="167"/>
      <c r="U298" s="167"/>
      <c r="V298" s="38"/>
    </row>
    <row r="299" spans="1:22" s="161" customFormat="1" ht="13.5" customHeight="1">
      <c r="A299" s="36"/>
      <c r="B299" s="38"/>
      <c r="C299" s="38"/>
      <c r="D299" s="38"/>
      <c r="E299" s="38"/>
      <c r="F299" s="38"/>
      <c r="G299" s="38"/>
      <c r="H299" s="38"/>
      <c r="I299" s="38"/>
      <c r="J299" s="38"/>
      <c r="K299" s="38"/>
      <c r="M299" s="495" t="s">
        <v>637</v>
      </c>
      <c r="N299" s="495"/>
      <c r="O299" s="495"/>
      <c r="P299" s="495"/>
      <c r="R299" s="495" t="s">
        <v>636</v>
      </c>
      <c r="S299" s="495"/>
      <c r="T299" s="495"/>
      <c r="U299" s="495"/>
      <c r="V299" s="38"/>
    </row>
    <row r="300" spans="1:22" s="161" customFormat="1" ht="18" customHeight="1">
      <c r="A300" s="37" t="s">
        <v>232</v>
      </c>
      <c r="B300" s="168" t="s">
        <v>231</v>
      </c>
      <c r="C300" s="38"/>
      <c r="D300" s="38"/>
      <c r="E300" s="38"/>
      <c r="F300" s="38"/>
      <c r="G300" s="38"/>
      <c r="H300" s="38"/>
      <c r="I300" s="38"/>
      <c r="J300" s="38"/>
      <c r="K300" s="38"/>
      <c r="M300" s="169"/>
      <c r="N300" s="169"/>
      <c r="O300" s="169"/>
      <c r="P300" s="169"/>
      <c r="R300" s="169"/>
      <c r="S300" s="169"/>
      <c r="T300" s="169"/>
      <c r="U300" s="169"/>
      <c r="V300" s="38"/>
    </row>
    <row r="301" spans="1:22" s="161" customFormat="1" ht="18" customHeight="1">
      <c r="A301" s="37" t="s">
        <v>233</v>
      </c>
      <c r="B301" s="168" t="s">
        <v>342</v>
      </c>
      <c r="C301" s="170"/>
      <c r="D301" s="38"/>
      <c r="E301" s="38"/>
      <c r="F301" s="38"/>
      <c r="G301" s="38"/>
      <c r="H301" s="38"/>
      <c r="I301" s="38"/>
      <c r="J301" s="38"/>
      <c r="K301" s="38"/>
      <c r="M301" s="574">
        <v>0</v>
      </c>
      <c r="N301" s="574"/>
      <c r="O301" s="574"/>
      <c r="P301" s="574"/>
      <c r="Q301" s="171"/>
      <c r="R301" s="574"/>
      <c r="S301" s="574"/>
      <c r="T301" s="574"/>
      <c r="U301" s="574"/>
      <c r="V301" s="38"/>
    </row>
    <row r="302" spans="1:22" s="161" customFormat="1" ht="18" hidden="1" customHeight="1">
      <c r="A302" s="38" t="s">
        <v>545</v>
      </c>
      <c r="B302" s="170"/>
      <c r="C302" s="170"/>
      <c r="D302" s="38"/>
      <c r="E302" s="38"/>
      <c r="F302" s="38"/>
      <c r="G302" s="38"/>
      <c r="H302" s="38"/>
      <c r="I302" s="38"/>
      <c r="J302" s="38"/>
      <c r="K302" s="38"/>
      <c r="M302" s="48"/>
      <c r="N302" s="48"/>
      <c r="O302" s="48"/>
      <c r="P302" s="48"/>
      <c r="R302" s="48">
        <v>0</v>
      </c>
      <c r="S302" s="48"/>
      <c r="T302" s="48"/>
      <c r="U302" s="48"/>
      <c r="V302" s="38"/>
    </row>
    <row r="303" spans="1:22" s="161" customFormat="1" ht="18" hidden="1" customHeight="1">
      <c r="A303" s="38" t="s">
        <v>545</v>
      </c>
      <c r="B303" s="170"/>
      <c r="C303" s="170"/>
      <c r="D303" s="38"/>
      <c r="E303" s="38"/>
      <c r="F303" s="38"/>
      <c r="G303" s="38"/>
      <c r="H303" s="38"/>
      <c r="I303" s="38"/>
      <c r="J303" s="38"/>
      <c r="K303" s="38"/>
      <c r="M303" s="48"/>
      <c r="N303" s="48"/>
      <c r="O303" s="48"/>
      <c r="P303" s="48"/>
      <c r="R303" s="48">
        <v>0</v>
      </c>
      <c r="S303" s="48"/>
      <c r="T303" s="48"/>
      <c r="U303" s="48"/>
      <c r="V303" s="38"/>
    </row>
    <row r="304" spans="1:22" s="161" customFormat="1" ht="18" hidden="1" customHeight="1">
      <c r="A304" s="38" t="s">
        <v>545</v>
      </c>
      <c r="B304" s="170"/>
      <c r="C304" s="170"/>
      <c r="D304" s="38"/>
      <c r="E304" s="38"/>
      <c r="F304" s="38"/>
      <c r="G304" s="38"/>
      <c r="H304" s="38"/>
      <c r="I304" s="38"/>
      <c r="J304" s="38"/>
      <c r="K304" s="38"/>
      <c r="M304" s="48"/>
      <c r="N304" s="48"/>
      <c r="O304" s="48"/>
      <c r="P304" s="48"/>
      <c r="R304" s="48">
        <v>0</v>
      </c>
      <c r="S304" s="48"/>
      <c r="T304" s="48"/>
      <c r="U304" s="48"/>
      <c r="V304" s="38"/>
    </row>
    <row r="305" spans="1:22" s="161" customFormat="1" ht="6" customHeight="1">
      <c r="A305" s="36"/>
      <c r="B305" s="38"/>
      <c r="C305" s="38"/>
      <c r="D305" s="38"/>
      <c r="E305" s="38"/>
      <c r="F305" s="38"/>
      <c r="G305" s="38"/>
      <c r="H305" s="38"/>
      <c r="I305" s="38"/>
      <c r="J305" s="38"/>
      <c r="K305" s="38"/>
      <c r="M305" s="172"/>
      <c r="N305" s="172"/>
      <c r="O305" s="172"/>
      <c r="P305" s="172"/>
      <c r="R305" s="48"/>
      <c r="S305" s="48"/>
      <c r="T305" s="48"/>
      <c r="U305" s="48"/>
      <c r="V305" s="38"/>
    </row>
    <row r="306" spans="1:22" s="161" customFormat="1" ht="18" customHeight="1" thickBot="1">
      <c r="A306" s="36"/>
      <c r="B306" s="38"/>
      <c r="C306" s="38"/>
      <c r="D306" s="38"/>
      <c r="E306" s="38"/>
      <c r="F306" s="38"/>
      <c r="G306" s="38"/>
      <c r="H306" s="38"/>
      <c r="I306" s="38"/>
      <c r="K306" s="163" t="s">
        <v>292</v>
      </c>
      <c r="M306" s="506">
        <v>0</v>
      </c>
      <c r="N306" s="506"/>
      <c r="O306" s="506"/>
      <c r="P306" s="506"/>
      <c r="R306" s="506"/>
      <c r="S306" s="506"/>
      <c r="T306" s="506"/>
      <c r="U306" s="506"/>
      <c r="V306" s="38"/>
    </row>
    <row r="307" spans="1:22" s="161" customFormat="1" ht="16.5" customHeight="1" thickTop="1">
      <c r="A307" s="36"/>
      <c r="B307" s="38"/>
      <c r="C307" s="38"/>
      <c r="D307" s="38"/>
      <c r="E307" s="38"/>
      <c r="F307" s="38"/>
      <c r="G307" s="38"/>
      <c r="H307" s="38"/>
      <c r="I307" s="38"/>
      <c r="K307" s="173"/>
      <c r="M307" s="149"/>
      <c r="N307" s="149"/>
      <c r="O307" s="149"/>
      <c r="P307" s="149"/>
      <c r="R307" s="149"/>
      <c r="S307" s="149"/>
      <c r="T307" s="149"/>
      <c r="U307" s="149"/>
      <c r="V307" s="38"/>
    </row>
    <row r="308" spans="1:22" s="161" customFormat="1" ht="42" hidden="1" customHeight="1">
      <c r="A308" s="174" t="s">
        <v>546</v>
      </c>
      <c r="B308" s="175"/>
      <c r="C308" s="176"/>
      <c r="D308" s="176"/>
      <c r="E308" s="176"/>
      <c r="F308" s="176"/>
      <c r="G308" s="176"/>
      <c r="H308" s="176"/>
      <c r="I308" s="176"/>
      <c r="J308" s="176"/>
      <c r="K308" s="176"/>
      <c r="L308" s="176"/>
      <c r="M308" s="176"/>
      <c r="N308" s="176"/>
      <c r="O308" s="176"/>
      <c r="P308" s="176"/>
      <c r="Q308" s="176"/>
      <c r="R308" s="176"/>
      <c r="S308" s="176"/>
      <c r="T308" s="176"/>
      <c r="U308" s="176"/>
      <c r="V308" s="38"/>
    </row>
    <row r="309" spans="1:22" s="161" customFormat="1" ht="41.25" hidden="1" customHeight="1">
      <c r="A309" s="177" t="s">
        <v>547</v>
      </c>
      <c r="B309" s="178"/>
      <c r="C309" s="179"/>
      <c r="D309" s="179"/>
      <c r="E309" s="179"/>
      <c r="F309" s="179"/>
      <c r="G309" s="179"/>
      <c r="H309" s="179"/>
      <c r="I309" s="179"/>
      <c r="J309" s="179"/>
      <c r="K309" s="179"/>
      <c r="L309" s="179"/>
      <c r="M309" s="179"/>
      <c r="N309" s="179"/>
      <c r="O309" s="179"/>
      <c r="P309" s="179"/>
      <c r="Q309" s="179"/>
      <c r="R309" s="179"/>
      <c r="S309" s="179"/>
      <c r="T309" s="179"/>
      <c r="U309" s="179"/>
      <c r="V309" s="38"/>
    </row>
    <row r="310" spans="1:22" s="161" customFormat="1" ht="24.75" customHeight="1">
      <c r="A310" s="36">
        <v>11</v>
      </c>
      <c r="B310" s="37" t="s">
        <v>343</v>
      </c>
      <c r="C310" s="38"/>
      <c r="D310" s="38"/>
      <c r="E310" s="38"/>
      <c r="F310" s="38"/>
      <c r="G310" s="38"/>
      <c r="H310" s="38"/>
      <c r="I310" s="38"/>
      <c r="J310" s="38"/>
      <c r="K310" s="38"/>
      <c r="L310" s="38"/>
      <c r="M310" s="166"/>
      <c r="N310" s="166"/>
      <c r="O310" s="166"/>
      <c r="P310" s="166"/>
      <c r="Q310" s="38"/>
      <c r="R310" s="166"/>
      <c r="S310" s="166"/>
      <c r="T310" s="167"/>
      <c r="U310" s="167"/>
      <c r="V310" s="38"/>
    </row>
    <row r="311" spans="1:22" s="161" customFormat="1" ht="18" customHeight="1">
      <c r="A311" s="36"/>
      <c r="B311" s="38"/>
      <c r="C311" s="38"/>
      <c r="D311" s="38"/>
      <c r="E311" s="38"/>
      <c r="F311" s="38"/>
      <c r="G311" s="38"/>
      <c r="H311" s="38"/>
      <c r="I311" s="38"/>
      <c r="J311" s="38"/>
      <c r="K311" s="38"/>
      <c r="M311" s="495" t="s">
        <v>637</v>
      </c>
      <c r="N311" s="495"/>
      <c r="O311" s="495"/>
      <c r="P311" s="495"/>
      <c r="R311" s="495" t="s">
        <v>636</v>
      </c>
      <c r="S311" s="495"/>
      <c r="T311" s="495"/>
      <c r="U311" s="495"/>
      <c r="V311" s="38"/>
    </row>
    <row r="312" spans="1:22" s="161" customFormat="1" ht="18" customHeight="1">
      <c r="A312" s="192" t="s">
        <v>514</v>
      </c>
      <c r="B312" s="193" t="s">
        <v>344</v>
      </c>
      <c r="C312" s="194"/>
      <c r="D312" s="194"/>
      <c r="E312" s="194"/>
      <c r="F312" s="194"/>
      <c r="G312" s="194"/>
      <c r="H312" s="194"/>
      <c r="I312" s="194"/>
      <c r="J312" s="194"/>
      <c r="K312" s="194"/>
      <c r="L312" s="195"/>
      <c r="M312" s="576">
        <f>SUM(M313:P322)</f>
        <v>1594914993</v>
      </c>
      <c r="N312" s="576"/>
      <c r="O312" s="576"/>
      <c r="P312" s="576"/>
      <c r="Q312" s="195"/>
      <c r="R312" s="576">
        <f>SUM(R318:U321)</f>
        <v>570000000</v>
      </c>
      <c r="S312" s="576"/>
      <c r="T312" s="576"/>
      <c r="U312" s="576"/>
      <c r="V312" s="38"/>
    </row>
    <row r="313" spans="1:22" s="161" customFormat="1" ht="18" customHeight="1">
      <c r="A313" s="192"/>
      <c r="B313" s="196" t="s">
        <v>641</v>
      </c>
      <c r="C313" s="194"/>
      <c r="D313" s="194"/>
      <c r="E313" s="194"/>
      <c r="F313" s="194"/>
      <c r="G313" s="194"/>
      <c r="H313" s="194"/>
      <c r="I313" s="194"/>
      <c r="J313" s="194"/>
      <c r="K313" s="194"/>
      <c r="L313" s="195"/>
      <c r="M313" s="505">
        <v>511005000</v>
      </c>
      <c r="N313" s="505"/>
      <c r="O313" s="505"/>
      <c r="P313" s="505"/>
      <c r="Q313" s="195"/>
      <c r="R313" s="429"/>
      <c r="S313" s="429"/>
      <c r="T313" s="429"/>
      <c r="U313" s="429"/>
      <c r="V313" s="38"/>
    </row>
    <row r="314" spans="1:22" s="161" customFormat="1" ht="18" customHeight="1">
      <c r="A314" s="192"/>
      <c r="B314" s="196" t="s">
        <v>642</v>
      </c>
      <c r="C314" s="194"/>
      <c r="D314" s="194"/>
      <c r="E314" s="194"/>
      <c r="F314" s="194"/>
      <c r="G314" s="194"/>
      <c r="H314" s="194"/>
      <c r="I314" s="194"/>
      <c r="J314" s="194"/>
      <c r="K314" s="194"/>
      <c r="L314" s="195"/>
      <c r="M314" s="505">
        <v>150000000</v>
      </c>
      <c r="N314" s="505"/>
      <c r="O314" s="505"/>
      <c r="P314" s="505"/>
      <c r="Q314" s="195"/>
      <c r="R314" s="429"/>
      <c r="S314" s="429"/>
      <c r="T314" s="429"/>
      <c r="U314" s="429"/>
      <c r="V314" s="38"/>
    </row>
    <row r="315" spans="1:22" s="161" customFormat="1" ht="18" customHeight="1">
      <c r="A315" s="192"/>
      <c r="B315" s="196" t="s">
        <v>643</v>
      </c>
      <c r="C315" s="194"/>
      <c r="D315" s="194"/>
      <c r="E315" s="194"/>
      <c r="F315" s="194"/>
      <c r="G315" s="194"/>
      <c r="H315" s="194"/>
      <c r="I315" s="194"/>
      <c r="J315" s="194"/>
      <c r="K315" s="194"/>
      <c r="L315" s="195"/>
      <c r="M315" s="505">
        <v>10034260</v>
      </c>
      <c r="N315" s="505"/>
      <c r="O315" s="505"/>
      <c r="P315" s="505"/>
      <c r="Q315" s="195"/>
      <c r="R315" s="429"/>
      <c r="S315" s="429"/>
      <c r="T315" s="429"/>
      <c r="U315" s="429"/>
      <c r="V315" s="38"/>
    </row>
    <row r="316" spans="1:22" s="161" customFormat="1" ht="18" customHeight="1">
      <c r="A316" s="192"/>
      <c r="B316" s="196" t="s">
        <v>650</v>
      </c>
      <c r="C316" s="194"/>
      <c r="D316" s="194"/>
      <c r="E316" s="194"/>
      <c r="F316" s="194"/>
      <c r="G316" s="194"/>
      <c r="H316" s="194"/>
      <c r="I316" s="194"/>
      <c r="J316" s="194"/>
      <c r="K316" s="194"/>
      <c r="L316" s="195"/>
      <c r="M316" s="505">
        <v>3658000</v>
      </c>
      <c r="N316" s="505"/>
      <c r="O316" s="505"/>
      <c r="P316" s="505"/>
      <c r="Q316" s="195"/>
      <c r="R316" s="429"/>
      <c r="S316" s="429"/>
      <c r="T316" s="429"/>
      <c r="U316" s="429"/>
      <c r="V316" s="38"/>
    </row>
    <row r="317" spans="1:22" s="161" customFormat="1" ht="18" customHeight="1">
      <c r="A317" s="192"/>
      <c r="B317" s="193" t="s">
        <v>644</v>
      </c>
      <c r="C317" s="194"/>
      <c r="D317" s="194"/>
      <c r="E317" s="194"/>
      <c r="F317" s="194"/>
      <c r="G317" s="194"/>
      <c r="H317" s="194"/>
      <c r="I317" s="194"/>
      <c r="J317" s="194"/>
      <c r="K317" s="194"/>
      <c r="L317" s="195"/>
      <c r="M317" s="505">
        <v>899800</v>
      </c>
      <c r="N317" s="505"/>
      <c r="O317" s="505"/>
      <c r="P317" s="505"/>
      <c r="Q317" s="195"/>
      <c r="R317" s="429"/>
      <c r="S317" s="429"/>
      <c r="T317" s="429"/>
      <c r="U317" s="429"/>
      <c r="V317" s="38"/>
    </row>
    <row r="318" spans="1:22" s="161" customFormat="1" ht="18" customHeight="1">
      <c r="A318" s="192"/>
      <c r="B318" s="196" t="s">
        <v>638</v>
      </c>
      <c r="C318" s="197"/>
      <c r="D318" s="197"/>
      <c r="E318" s="197"/>
      <c r="F318" s="194"/>
      <c r="G318" s="194"/>
      <c r="H318" s="194"/>
      <c r="I318" s="194"/>
      <c r="J318" s="194"/>
      <c r="K318" s="194"/>
      <c r="L318" s="195"/>
      <c r="M318" s="505">
        <v>3308425</v>
      </c>
      <c r="N318" s="505"/>
      <c r="O318" s="505"/>
      <c r="P318" s="505"/>
      <c r="Q318" s="195"/>
      <c r="R318" s="505"/>
      <c r="S318" s="505"/>
      <c r="T318" s="505"/>
      <c r="U318" s="505"/>
      <c r="V318" s="38"/>
    </row>
    <row r="319" spans="1:22" s="161" customFormat="1" ht="18" customHeight="1">
      <c r="A319" s="192"/>
      <c r="B319" s="196" t="s">
        <v>345</v>
      </c>
      <c r="C319" s="197"/>
      <c r="D319" s="197"/>
      <c r="E319" s="197"/>
      <c r="F319" s="194"/>
      <c r="G319" s="194"/>
      <c r="H319" s="194"/>
      <c r="I319" s="194"/>
      <c r="J319" s="194"/>
      <c r="K319" s="194"/>
      <c r="L319" s="195"/>
      <c r="M319" s="505">
        <v>870000000</v>
      </c>
      <c r="N319" s="505"/>
      <c r="O319" s="505"/>
      <c r="P319" s="505"/>
      <c r="Q319" s="195"/>
      <c r="R319" s="505">
        <v>570000000</v>
      </c>
      <c r="S319" s="505"/>
      <c r="T319" s="505"/>
      <c r="U319" s="505"/>
      <c r="V319" s="38"/>
    </row>
    <row r="320" spans="1:22" s="161" customFormat="1" ht="18" customHeight="1">
      <c r="A320" s="192"/>
      <c r="B320" s="196" t="s">
        <v>639</v>
      </c>
      <c r="C320" s="197"/>
      <c r="D320" s="197"/>
      <c r="E320" s="197"/>
      <c r="F320" s="194"/>
      <c r="G320" s="194"/>
      <c r="H320" s="194"/>
      <c r="I320" s="194"/>
      <c r="J320" s="194"/>
      <c r="K320" s="194"/>
      <c r="L320" s="195"/>
      <c r="M320" s="505">
        <v>5485000</v>
      </c>
      <c r="N320" s="505"/>
      <c r="O320" s="505"/>
      <c r="P320" s="505"/>
      <c r="Q320" s="195"/>
      <c r="R320" s="505"/>
      <c r="S320" s="505"/>
      <c r="T320" s="505"/>
      <c r="U320" s="505"/>
      <c r="V320" s="38"/>
    </row>
    <row r="321" spans="1:22" s="161" customFormat="1" ht="18" customHeight="1">
      <c r="A321" s="192"/>
      <c r="B321" s="196" t="s">
        <v>640</v>
      </c>
      <c r="C321" s="197"/>
      <c r="D321" s="197"/>
      <c r="E321" s="197"/>
      <c r="F321" s="194"/>
      <c r="G321" s="194"/>
      <c r="H321" s="194"/>
      <c r="I321" s="194"/>
      <c r="J321" s="194"/>
      <c r="K321" s="194"/>
      <c r="L321" s="195"/>
      <c r="M321" s="505">
        <v>40524508</v>
      </c>
      <c r="N321" s="505"/>
      <c r="O321" s="505"/>
      <c r="P321" s="505"/>
      <c r="Q321" s="195"/>
      <c r="R321" s="505"/>
      <c r="S321" s="505"/>
      <c r="T321" s="505"/>
      <c r="U321" s="505"/>
      <c r="V321" s="38"/>
    </row>
    <row r="322" spans="1:22" s="161" customFormat="1" ht="9" customHeight="1">
      <c r="A322" s="36"/>
      <c r="B322" s="38"/>
      <c r="C322" s="38"/>
      <c r="D322" s="38"/>
      <c r="E322" s="38"/>
      <c r="F322" s="38"/>
      <c r="G322" s="38"/>
      <c r="H322" s="38"/>
      <c r="I322" s="38"/>
      <c r="J322" s="38"/>
      <c r="K322" s="38"/>
      <c r="M322" s="182"/>
      <c r="N322" s="182"/>
      <c r="O322" s="182"/>
      <c r="P322" s="182"/>
      <c r="R322" s="166"/>
      <c r="S322" s="166"/>
      <c r="T322" s="166"/>
      <c r="U322" s="166"/>
      <c r="V322" s="38"/>
    </row>
    <row r="323" spans="1:22" s="161" customFormat="1" ht="18" customHeight="1">
      <c r="A323" s="198" t="s">
        <v>515</v>
      </c>
      <c r="B323" s="596" t="s">
        <v>346</v>
      </c>
      <c r="C323" s="597"/>
      <c r="D323" s="597"/>
      <c r="E323" s="597"/>
      <c r="F323" s="597"/>
      <c r="G323" s="199"/>
      <c r="H323" s="199"/>
      <c r="I323" s="199"/>
      <c r="J323" s="199"/>
      <c r="K323" s="199"/>
      <c r="L323" s="200"/>
      <c r="M323" s="598">
        <f>M324</f>
        <v>46306330</v>
      </c>
      <c r="N323" s="598"/>
      <c r="O323" s="598"/>
      <c r="P323" s="598"/>
      <c r="Q323" s="200"/>
      <c r="R323" s="598">
        <f>R324</f>
        <v>42457500</v>
      </c>
      <c r="S323" s="598"/>
      <c r="T323" s="598"/>
      <c r="U323" s="598"/>
      <c r="V323" s="38"/>
    </row>
    <row r="324" spans="1:22" s="161" customFormat="1" ht="18" customHeight="1">
      <c r="A324" s="198"/>
      <c r="B324" s="599" t="s">
        <v>610</v>
      </c>
      <c r="C324" s="599"/>
      <c r="D324" s="599"/>
      <c r="E324" s="599"/>
      <c r="F324" s="599"/>
      <c r="G324" s="199"/>
      <c r="H324" s="199"/>
      <c r="I324" s="199"/>
      <c r="J324" s="199"/>
      <c r="K324" s="199"/>
      <c r="L324" s="200"/>
      <c r="M324" s="505">
        <v>46306330</v>
      </c>
      <c r="N324" s="505"/>
      <c r="O324" s="505"/>
      <c r="P324" s="505"/>
      <c r="Q324" s="200"/>
      <c r="R324" s="505">
        <v>42457500</v>
      </c>
      <c r="S324" s="505"/>
      <c r="T324" s="505"/>
      <c r="U324" s="505"/>
      <c r="V324" s="38"/>
    </row>
    <row r="325" spans="1:22" s="161" customFormat="1" ht="9" customHeight="1">
      <c r="A325" s="36"/>
      <c r="B325" s="180"/>
      <c r="C325" s="183"/>
      <c r="D325" s="183"/>
      <c r="E325" s="183"/>
      <c r="F325" s="183"/>
      <c r="G325" s="183"/>
      <c r="H325" s="183"/>
      <c r="I325" s="183"/>
      <c r="J325" s="183"/>
      <c r="K325" s="38"/>
      <c r="M325" s="172"/>
      <c r="N325" s="172"/>
      <c r="O325" s="172"/>
      <c r="P325" s="172"/>
      <c r="R325" s="172"/>
      <c r="S325" s="172"/>
      <c r="T325" s="172"/>
      <c r="U325" s="172"/>
      <c r="V325" s="38"/>
    </row>
    <row r="326" spans="1:22" s="161" customFormat="1" ht="18" customHeight="1" thickBot="1">
      <c r="A326" s="36"/>
      <c r="B326" s="38"/>
      <c r="C326" s="38"/>
      <c r="D326" s="38"/>
      <c r="E326" s="38"/>
      <c r="F326" s="38"/>
      <c r="G326" s="38"/>
      <c r="H326" s="38"/>
      <c r="I326" s="38"/>
      <c r="K326" s="163" t="s">
        <v>292</v>
      </c>
      <c r="M326" s="506">
        <f>M323+M312</f>
        <v>1641221323</v>
      </c>
      <c r="N326" s="506"/>
      <c r="O326" s="506"/>
      <c r="P326" s="506"/>
      <c r="R326" s="506">
        <f>R323+R312</f>
        <v>612457500</v>
      </c>
      <c r="S326" s="506"/>
      <c r="T326" s="506"/>
      <c r="U326" s="506"/>
      <c r="V326" s="38"/>
    </row>
    <row r="327" spans="1:22" s="161" customFormat="1" ht="18.75" customHeight="1" thickTop="1">
      <c r="A327" s="36"/>
      <c r="B327" s="38"/>
      <c r="C327" s="38"/>
      <c r="D327" s="38"/>
      <c r="E327" s="38"/>
      <c r="F327" s="38"/>
      <c r="G327" s="38"/>
      <c r="H327" s="38"/>
      <c r="I327" s="38"/>
      <c r="K327" s="173"/>
      <c r="M327" s="149"/>
      <c r="N327" s="149"/>
      <c r="O327" s="149"/>
      <c r="P327" s="149"/>
      <c r="R327" s="149"/>
      <c r="S327" s="149"/>
      <c r="T327" s="149"/>
      <c r="U327" s="149"/>
      <c r="V327" s="38"/>
    </row>
    <row r="328" spans="1:22" s="161" customFormat="1" ht="29.25" hidden="1" customHeight="1">
      <c r="A328" s="36"/>
      <c r="B328" s="184"/>
      <c r="C328" s="183"/>
      <c r="D328" s="183"/>
      <c r="E328" s="183"/>
      <c r="F328" s="183"/>
      <c r="G328" s="183"/>
      <c r="H328" s="183"/>
      <c r="I328" s="183"/>
      <c r="J328" s="183"/>
      <c r="K328" s="183"/>
      <c r="L328" s="183"/>
      <c r="M328" s="183"/>
      <c r="N328" s="183"/>
      <c r="O328" s="183"/>
      <c r="P328" s="183"/>
      <c r="Q328" s="183"/>
      <c r="R328" s="183"/>
      <c r="S328" s="183"/>
      <c r="T328" s="183"/>
      <c r="U328" s="183"/>
      <c r="V328" s="38"/>
    </row>
    <row r="329" spans="1:22" s="161" customFormat="1" ht="9" hidden="1" customHeight="1">
      <c r="A329" s="36"/>
      <c r="B329" s="38"/>
      <c r="C329" s="38"/>
      <c r="D329" s="38"/>
      <c r="E329" s="38"/>
      <c r="F329" s="38"/>
      <c r="G329" s="38"/>
      <c r="H329" s="38"/>
      <c r="I329" s="38"/>
      <c r="J329" s="38"/>
      <c r="K329" s="38"/>
      <c r="L329" s="38"/>
      <c r="M329" s="166"/>
      <c r="N329" s="166"/>
      <c r="O329" s="166"/>
      <c r="P329" s="166"/>
      <c r="Q329" s="38"/>
      <c r="R329" s="166"/>
      <c r="S329" s="166"/>
      <c r="T329" s="167"/>
      <c r="U329" s="167"/>
      <c r="V329" s="38"/>
    </row>
    <row r="330" spans="1:22" s="161" customFormat="1" ht="16.5" customHeight="1">
      <c r="A330" s="36">
        <v>12</v>
      </c>
      <c r="B330" s="185" t="s">
        <v>349</v>
      </c>
      <c r="C330" s="185"/>
      <c r="D330" s="185"/>
      <c r="E330" s="185"/>
      <c r="F330" s="185"/>
      <c r="G330" s="185"/>
      <c r="H330" s="185"/>
      <c r="I330" s="38"/>
      <c r="J330" s="38"/>
      <c r="K330" s="38"/>
      <c r="L330" s="38"/>
      <c r="M330" s="166"/>
      <c r="N330" s="166"/>
      <c r="O330" s="166"/>
      <c r="P330" s="166"/>
      <c r="Q330" s="38"/>
      <c r="R330" s="166"/>
      <c r="S330" s="166"/>
      <c r="T330" s="167"/>
      <c r="U330" s="167"/>
      <c r="V330" s="38"/>
    </row>
    <row r="331" spans="1:22" s="161" customFormat="1" ht="18" customHeight="1">
      <c r="A331" s="36"/>
      <c r="B331" s="186"/>
      <c r="C331" s="38"/>
      <c r="D331" s="38"/>
      <c r="E331" s="38"/>
      <c r="F331" s="38"/>
      <c r="G331" s="38"/>
      <c r="H331" s="38"/>
      <c r="I331" s="38"/>
      <c r="J331" s="38"/>
      <c r="K331" s="38"/>
      <c r="M331" s="495" t="s">
        <v>637</v>
      </c>
      <c r="N331" s="495"/>
      <c r="O331" s="495"/>
      <c r="P331" s="495"/>
      <c r="R331" s="495" t="s">
        <v>636</v>
      </c>
      <c r="S331" s="495"/>
      <c r="T331" s="495"/>
      <c r="U331" s="495"/>
      <c r="V331" s="38"/>
    </row>
    <row r="332" spans="1:22" s="161" customFormat="1" ht="18" customHeight="1">
      <c r="A332" s="36"/>
      <c r="B332" s="187" t="s">
        <v>350</v>
      </c>
      <c r="C332" s="38"/>
      <c r="D332" s="38"/>
      <c r="E332" s="38"/>
      <c r="F332" s="38"/>
      <c r="G332" s="38"/>
      <c r="H332" s="38"/>
      <c r="I332" s="38"/>
      <c r="J332" s="38"/>
      <c r="K332" s="38"/>
      <c r="M332" s="573">
        <v>65000000</v>
      </c>
      <c r="N332" s="573"/>
      <c r="O332" s="573"/>
      <c r="P332" s="573"/>
      <c r="R332" s="573">
        <v>65000000</v>
      </c>
      <c r="S332" s="573"/>
      <c r="T332" s="573"/>
      <c r="U332" s="573"/>
      <c r="V332" s="38"/>
    </row>
    <row r="333" spans="1:22" s="161" customFormat="1" ht="18" customHeight="1" thickBot="1">
      <c r="A333" s="36"/>
      <c r="B333" s="184"/>
      <c r="C333" s="38"/>
      <c r="D333" s="38"/>
      <c r="E333" s="38"/>
      <c r="F333" s="38"/>
      <c r="G333" s="38"/>
      <c r="H333" s="38"/>
      <c r="I333" s="38"/>
      <c r="K333" s="163" t="s">
        <v>292</v>
      </c>
      <c r="M333" s="506">
        <f>M332</f>
        <v>65000000</v>
      </c>
      <c r="N333" s="506"/>
      <c r="O333" s="506"/>
      <c r="P333" s="506"/>
      <c r="R333" s="506">
        <f>R332</f>
        <v>65000000</v>
      </c>
      <c r="S333" s="506"/>
      <c r="T333" s="506"/>
      <c r="U333" s="506"/>
      <c r="V333" s="38"/>
    </row>
    <row r="334" spans="1:22" s="161" customFormat="1" ht="16.5" customHeight="1" thickTop="1">
      <c r="A334" s="36"/>
      <c r="B334" s="38"/>
      <c r="C334" s="38"/>
      <c r="D334" s="38"/>
      <c r="E334" s="38"/>
      <c r="F334" s="38"/>
      <c r="G334" s="38"/>
      <c r="H334" s="38"/>
      <c r="I334" s="38"/>
      <c r="J334" s="38"/>
      <c r="K334" s="38"/>
      <c r="L334" s="38"/>
      <c r="M334" s="166"/>
      <c r="N334" s="166"/>
      <c r="O334" s="166"/>
      <c r="P334" s="166"/>
      <c r="Q334" s="38"/>
      <c r="R334" s="166"/>
      <c r="S334" s="166"/>
      <c r="T334" s="167"/>
      <c r="U334" s="167"/>
      <c r="V334" s="38"/>
    </row>
    <row r="335" spans="1:22" s="161" customFormat="1" ht="17.25" customHeight="1">
      <c r="A335" s="36">
        <v>13</v>
      </c>
      <c r="B335" s="37" t="s">
        <v>351</v>
      </c>
      <c r="C335" s="38"/>
      <c r="D335" s="38"/>
      <c r="E335" s="38"/>
      <c r="F335" s="38"/>
      <c r="G335" s="38"/>
      <c r="H335" s="38"/>
      <c r="I335" s="38"/>
      <c r="J335" s="38"/>
      <c r="K335" s="38"/>
      <c r="M335" s="495" t="s">
        <v>637</v>
      </c>
      <c r="N335" s="495"/>
      <c r="O335" s="495"/>
      <c r="P335" s="495"/>
      <c r="R335" s="495" t="s">
        <v>636</v>
      </c>
      <c r="S335" s="495"/>
      <c r="T335" s="495"/>
      <c r="U335" s="495"/>
      <c r="V335" s="38"/>
    </row>
    <row r="336" spans="1:22" s="161" customFormat="1" ht="17.25" customHeight="1">
      <c r="A336" s="36"/>
      <c r="B336" s="188" t="s">
        <v>630</v>
      </c>
      <c r="C336" s="38"/>
      <c r="D336" s="38"/>
      <c r="E336" s="38"/>
      <c r="F336" s="38"/>
      <c r="G336" s="38"/>
      <c r="H336" s="38"/>
      <c r="I336" s="38"/>
      <c r="J336" s="38"/>
      <c r="K336" s="38"/>
      <c r="M336" s="166"/>
      <c r="N336" s="166"/>
      <c r="O336" s="166"/>
      <c r="P336" s="166"/>
      <c r="R336" s="166"/>
      <c r="S336" s="166"/>
      <c r="T336" s="166"/>
      <c r="U336" s="166"/>
      <c r="V336" s="38"/>
    </row>
    <row r="337" spans="1:26" s="161" customFormat="1" ht="17.25" customHeight="1">
      <c r="A337" s="36"/>
      <c r="B337" s="188" t="s">
        <v>352</v>
      </c>
      <c r="C337" s="188"/>
      <c r="D337" s="188"/>
      <c r="E337" s="188"/>
      <c r="F337" s="188"/>
      <c r="G337" s="188"/>
      <c r="H337" s="188"/>
      <c r="I337" s="188"/>
      <c r="J337" s="188"/>
      <c r="K337" s="38"/>
      <c r="M337" s="572">
        <v>111544988</v>
      </c>
      <c r="N337" s="572"/>
      <c r="O337" s="572"/>
      <c r="P337" s="572"/>
      <c r="R337" s="572">
        <v>99703988</v>
      </c>
      <c r="S337" s="572"/>
      <c r="T337" s="572"/>
      <c r="U337" s="572"/>
      <c r="V337" s="38"/>
      <c r="Y337" s="572"/>
      <c r="Z337" s="572"/>
    </row>
    <row r="338" spans="1:26" s="161" customFormat="1" ht="17.25" customHeight="1">
      <c r="A338" s="36"/>
      <c r="B338" s="588" t="s">
        <v>353</v>
      </c>
      <c r="C338" s="588"/>
      <c r="D338" s="588"/>
      <c r="E338" s="588"/>
      <c r="F338" s="588"/>
      <c r="G338" s="588"/>
      <c r="H338" s="588"/>
      <c r="I338" s="588"/>
      <c r="J338" s="588"/>
      <c r="K338" s="38"/>
      <c r="M338" s="572">
        <v>0</v>
      </c>
      <c r="N338" s="572"/>
      <c r="O338" s="572"/>
      <c r="P338" s="572"/>
      <c r="R338" s="572">
        <v>68296473</v>
      </c>
      <c r="S338" s="572"/>
      <c r="T338" s="572"/>
      <c r="U338" s="572"/>
      <c r="V338" s="38"/>
      <c r="Y338" s="572"/>
      <c r="Z338" s="572"/>
    </row>
    <row r="339" spans="1:26" s="161" customFormat="1" ht="17.25" customHeight="1">
      <c r="A339" s="36"/>
      <c r="B339" s="188" t="s">
        <v>537</v>
      </c>
      <c r="C339" s="38"/>
      <c r="D339" s="38"/>
      <c r="E339" s="38"/>
      <c r="F339" s="38"/>
      <c r="G339" s="38"/>
      <c r="H339" s="38"/>
      <c r="I339" s="38"/>
      <c r="J339" s="38"/>
      <c r="K339" s="38"/>
      <c r="M339" s="449">
        <v>55236777278</v>
      </c>
      <c r="N339" s="449"/>
      <c r="O339" s="449"/>
      <c r="P339" s="449"/>
      <c r="Q339" s="346"/>
      <c r="R339" s="449">
        <v>31353846040</v>
      </c>
      <c r="S339" s="449"/>
      <c r="T339" s="449"/>
      <c r="U339" s="449"/>
      <c r="V339" s="38"/>
      <c r="Y339" s="449"/>
      <c r="Z339" s="449"/>
    </row>
    <row r="340" spans="1:26" s="161" customFormat="1" ht="17.25" customHeight="1" thickBot="1">
      <c r="A340" s="36"/>
      <c r="B340" s="38"/>
      <c r="C340" s="38"/>
      <c r="D340" s="38"/>
      <c r="E340" s="38"/>
      <c r="F340" s="38"/>
      <c r="G340" s="38"/>
      <c r="H340" s="38"/>
      <c r="I340" s="38"/>
      <c r="K340" s="163" t="s">
        <v>292</v>
      </c>
      <c r="M340" s="506">
        <f>SUM(M337:P339)</f>
        <v>55348322266</v>
      </c>
      <c r="N340" s="506"/>
      <c r="O340" s="506"/>
      <c r="P340" s="506"/>
      <c r="Q340" s="171"/>
      <c r="R340" s="520">
        <f>SUM(R337:U339)</f>
        <v>31521846501</v>
      </c>
      <c r="S340" s="520"/>
      <c r="T340" s="520"/>
      <c r="U340" s="520"/>
      <c r="V340" s="38"/>
    </row>
    <row r="341" spans="1:26" s="161" customFormat="1" ht="10.5" customHeight="1" thickTop="1">
      <c r="A341" s="36"/>
      <c r="B341" s="38"/>
      <c r="C341" s="38"/>
      <c r="D341" s="38"/>
      <c r="E341" s="38"/>
      <c r="F341" s="38"/>
      <c r="G341" s="38"/>
      <c r="H341" s="38"/>
      <c r="I341" s="38"/>
      <c r="K341" s="173"/>
      <c r="M341" s="189"/>
      <c r="N341" s="189"/>
      <c r="O341" s="189"/>
      <c r="P341" s="189"/>
      <c r="Q341" s="171"/>
      <c r="R341" s="189"/>
      <c r="S341" s="189"/>
      <c r="T341" s="189"/>
      <c r="U341" s="189"/>
      <c r="V341" s="38"/>
    </row>
    <row r="342" spans="1:26" s="161" customFormat="1" ht="17.25" customHeight="1">
      <c r="A342" s="36">
        <v>14</v>
      </c>
      <c r="B342" s="37" t="s">
        <v>611</v>
      </c>
      <c r="C342" s="38"/>
      <c r="D342" s="38"/>
      <c r="E342" s="38"/>
      <c r="F342" s="38"/>
      <c r="G342" s="38"/>
      <c r="H342" s="38"/>
      <c r="I342" s="38"/>
      <c r="K342" s="173"/>
      <c r="M342" s="189"/>
      <c r="N342" s="189"/>
      <c r="O342" s="189"/>
      <c r="P342" s="189"/>
      <c r="Q342" s="171"/>
      <c r="R342" s="189"/>
      <c r="S342" s="189"/>
      <c r="T342" s="189"/>
      <c r="U342" s="189"/>
      <c r="V342" s="38"/>
    </row>
    <row r="343" spans="1:26" s="161" customFormat="1" ht="17.25" customHeight="1">
      <c r="A343" s="36"/>
      <c r="B343" s="38" t="s">
        <v>612</v>
      </c>
      <c r="C343" s="38"/>
      <c r="D343" s="38"/>
      <c r="E343" s="38"/>
      <c r="F343" s="38"/>
      <c r="G343" s="38"/>
      <c r="H343" s="38"/>
      <c r="I343" s="38"/>
      <c r="K343" s="173"/>
      <c r="M343" s="494">
        <v>285376747</v>
      </c>
      <c r="N343" s="494"/>
      <c r="O343" s="494"/>
      <c r="P343" s="494"/>
      <c r="Q343" s="171"/>
      <c r="R343" s="499"/>
      <c r="S343" s="499"/>
      <c r="T343" s="499"/>
      <c r="U343" s="499"/>
      <c r="V343" s="38"/>
    </row>
    <row r="344" spans="1:26" s="161" customFormat="1" ht="17.25" customHeight="1">
      <c r="A344" s="36"/>
      <c r="B344" s="38" t="s">
        <v>613</v>
      </c>
      <c r="C344" s="38"/>
      <c r="D344" s="38"/>
      <c r="E344" s="38"/>
      <c r="F344" s="38"/>
      <c r="G344" s="38"/>
      <c r="H344" s="38"/>
      <c r="I344" s="38"/>
      <c r="K344" s="173"/>
      <c r="M344" s="494">
        <v>205276473</v>
      </c>
      <c r="N344" s="494"/>
      <c r="O344" s="494"/>
      <c r="P344" s="494"/>
      <c r="Q344" s="171"/>
      <c r="R344" s="499"/>
      <c r="S344" s="499"/>
      <c r="T344" s="499"/>
      <c r="U344" s="499"/>
      <c r="V344" s="38"/>
    </row>
    <row r="345" spans="1:26" s="161" customFormat="1" ht="17.25" customHeight="1">
      <c r="A345" s="36"/>
      <c r="B345" s="38" t="s">
        <v>611</v>
      </c>
      <c r="C345" s="38"/>
      <c r="D345" s="38"/>
      <c r="E345" s="38"/>
      <c r="F345" s="38"/>
      <c r="G345" s="38"/>
      <c r="H345" s="38"/>
      <c r="I345" s="38"/>
      <c r="K345" s="173"/>
      <c r="M345" s="494">
        <v>4336439</v>
      </c>
      <c r="N345" s="494"/>
      <c r="O345" s="494"/>
      <c r="P345" s="494"/>
      <c r="Q345" s="171"/>
      <c r="R345" s="499"/>
      <c r="S345" s="499"/>
      <c r="T345" s="499"/>
      <c r="U345" s="499"/>
      <c r="V345" s="38"/>
    </row>
    <row r="346" spans="1:26" s="161" customFormat="1" ht="17.25" customHeight="1" thickBot="1">
      <c r="A346" s="36"/>
      <c r="B346" s="38"/>
      <c r="C346" s="38"/>
      <c r="D346" s="38"/>
      <c r="E346" s="38"/>
      <c r="F346" s="38"/>
      <c r="G346" s="38"/>
      <c r="H346" s="38"/>
      <c r="I346" s="38"/>
      <c r="K346" s="163" t="s">
        <v>292</v>
      </c>
      <c r="M346" s="506">
        <f>SUM(M342:P345)</f>
        <v>494989659</v>
      </c>
      <c r="N346" s="506"/>
      <c r="O346" s="506"/>
      <c r="P346" s="506"/>
      <c r="Q346" s="171"/>
      <c r="R346" s="189"/>
      <c r="S346" s="189"/>
      <c r="T346" s="189"/>
      <c r="U346" s="189"/>
      <c r="V346" s="38"/>
    </row>
    <row r="347" spans="1:26" s="161" customFormat="1" ht="10.5" customHeight="1" thickTop="1">
      <c r="A347" s="36"/>
      <c r="B347" s="38"/>
      <c r="C347" s="38"/>
      <c r="D347" s="38"/>
      <c r="E347" s="38"/>
      <c r="F347" s="38"/>
      <c r="G347" s="38"/>
      <c r="H347" s="38"/>
      <c r="I347" s="38"/>
      <c r="K347" s="173"/>
      <c r="M347" s="189"/>
      <c r="N347" s="189"/>
      <c r="O347" s="189"/>
      <c r="P347" s="189"/>
      <c r="Q347" s="171"/>
      <c r="R347" s="189"/>
      <c r="S347" s="189"/>
      <c r="T347" s="189"/>
      <c r="U347" s="189"/>
      <c r="V347" s="38"/>
    </row>
    <row r="348" spans="1:26" s="161" customFormat="1" ht="18" customHeight="1">
      <c r="A348" s="36">
        <v>15</v>
      </c>
      <c r="B348" s="185" t="s">
        <v>354</v>
      </c>
      <c r="C348" s="185"/>
      <c r="D348" s="185"/>
      <c r="E348" s="185"/>
      <c r="F348" s="185"/>
      <c r="G348" s="185"/>
      <c r="H348" s="185"/>
      <c r="I348" s="38"/>
      <c r="J348" s="38"/>
      <c r="K348" s="38"/>
      <c r="L348" s="38"/>
      <c r="M348" s="166"/>
      <c r="N348" s="166"/>
      <c r="O348" s="166"/>
      <c r="P348" s="166"/>
      <c r="Q348" s="38"/>
      <c r="R348" s="166"/>
      <c r="S348" s="166"/>
      <c r="T348" s="167"/>
      <c r="U348" s="167"/>
      <c r="V348" s="38"/>
    </row>
    <row r="349" spans="1:26" s="161" customFormat="1" ht="41.25" customHeight="1">
      <c r="A349" s="36"/>
      <c r="B349" s="579" t="s">
        <v>355</v>
      </c>
      <c r="C349" s="464"/>
      <c r="D349" s="464"/>
      <c r="E349" s="464"/>
      <c r="F349" s="464"/>
      <c r="G349" s="464"/>
      <c r="H349" s="464"/>
      <c r="I349" s="464"/>
      <c r="J349" s="464"/>
      <c r="K349" s="464"/>
      <c r="L349" s="464"/>
      <c r="M349" s="464"/>
      <c r="N349" s="464"/>
      <c r="O349" s="464"/>
      <c r="P349" s="464"/>
      <c r="Q349" s="464"/>
      <c r="R349" s="464"/>
      <c r="S349" s="464"/>
      <c r="T349" s="464"/>
      <c r="U349" s="464"/>
      <c r="V349" s="38"/>
    </row>
    <row r="350" spans="1:26" s="161" customFormat="1" ht="6" customHeight="1">
      <c r="A350" s="36"/>
      <c r="B350" s="185"/>
      <c r="C350" s="185"/>
      <c r="D350" s="185"/>
      <c r="E350" s="185"/>
      <c r="F350" s="185"/>
      <c r="G350" s="185"/>
      <c r="H350" s="185"/>
      <c r="I350" s="38"/>
      <c r="J350" s="38"/>
      <c r="K350" s="38"/>
      <c r="L350" s="38"/>
      <c r="M350" s="166"/>
      <c r="N350" s="166"/>
      <c r="O350" s="166"/>
      <c r="P350" s="166"/>
      <c r="Q350" s="38"/>
      <c r="R350" s="166"/>
      <c r="S350" s="166"/>
      <c r="T350" s="167"/>
      <c r="U350" s="167"/>
      <c r="V350" s="38"/>
    </row>
    <row r="351" spans="1:26" s="161" customFormat="1" ht="39" customHeight="1">
      <c r="A351" s="36"/>
      <c r="B351" s="579" t="s">
        <v>356</v>
      </c>
      <c r="C351" s="464"/>
      <c r="D351" s="464"/>
      <c r="E351" s="464"/>
      <c r="F351" s="464"/>
      <c r="G351" s="464"/>
      <c r="H351" s="464"/>
      <c r="I351" s="464"/>
      <c r="J351" s="464"/>
      <c r="K351" s="464"/>
      <c r="L351" s="464"/>
      <c r="M351" s="464"/>
      <c r="N351" s="464"/>
      <c r="O351" s="464"/>
      <c r="P351" s="464"/>
      <c r="Q351" s="464"/>
      <c r="R351" s="464"/>
      <c r="S351" s="464"/>
      <c r="T351" s="464"/>
      <c r="U351" s="464"/>
      <c r="V351" s="38"/>
    </row>
    <row r="352" spans="1:26" s="161" customFormat="1" ht="6" customHeight="1">
      <c r="A352" s="36"/>
      <c r="B352" s="185"/>
      <c r="C352" s="185"/>
      <c r="D352" s="185"/>
      <c r="E352" s="185"/>
      <c r="F352" s="185"/>
      <c r="G352" s="185"/>
      <c r="H352" s="185"/>
      <c r="I352" s="38"/>
      <c r="J352" s="38"/>
      <c r="K352" s="38"/>
      <c r="L352" s="38"/>
      <c r="M352" s="166"/>
      <c r="N352" s="166"/>
      <c r="O352" s="166"/>
      <c r="P352" s="166"/>
      <c r="Q352" s="38"/>
      <c r="R352" s="166"/>
      <c r="S352" s="166"/>
      <c r="T352" s="167"/>
      <c r="U352" s="167"/>
      <c r="V352" s="38"/>
    </row>
    <row r="353" spans="1:22" s="161" customFormat="1" ht="18" customHeight="1">
      <c r="A353" s="36"/>
      <c r="B353" s="190" t="s">
        <v>645</v>
      </c>
      <c r="C353" s="185"/>
      <c r="D353" s="185"/>
      <c r="E353" s="185"/>
      <c r="F353" s="185"/>
      <c r="G353" s="185"/>
      <c r="H353" s="185"/>
      <c r="I353" s="38"/>
      <c r="J353" s="38"/>
      <c r="K353" s="38"/>
      <c r="L353" s="38"/>
      <c r="M353" s="166"/>
      <c r="N353" s="166"/>
      <c r="O353" s="166"/>
      <c r="P353" s="166"/>
      <c r="Q353" s="38"/>
      <c r="R353" s="166"/>
      <c r="S353" s="166"/>
      <c r="T353" s="167"/>
      <c r="U353" s="167"/>
      <c r="V353" s="38"/>
    </row>
    <row r="354" spans="1:22" s="161" customFormat="1" ht="15" customHeight="1">
      <c r="A354" s="36"/>
      <c r="C354" s="38"/>
      <c r="D354" s="38"/>
      <c r="E354" s="38"/>
      <c r="F354" s="38"/>
      <c r="G354" s="38"/>
      <c r="H354" s="38"/>
      <c r="I354" s="38"/>
      <c r="J354" s="38"/>
      <c r="K354" s="38"/>
      <c r="M354" s="495" t="s">
        <v>637</v>
      </c>
      <c r="N354" s="495"/>
      <c r="O354" s="495"/>
      <c r="P354" s="495"/>
      <c r="R354" s="495" t="s">
        <v>646</v>
      </c>
      <c r="S354" s="495"/>
      <c r="T354" s="495"/>
      <c r="U354" s="495"/>
      <c r="V354" s="38"/>
    </row>
    <row r="355" spans="1:22" s="161" customFormat="1" ht="16.5" customHeight="1">
      <c r="A355" s="36"/>
      <c r="B355" s="181" t="s">
        <v>551</v>
      </c>
      <c r="C355" s="38"/>
      <c r="D355" s="38"/>
      <c r="E355" s="38"/>
      <c r="F355" s="38"/>
      <c r="G355" s="38"/>
      <c r="H355" s="38"/>
      <c r="I355" s="38"/>
      <c r="J355" s="38"/>
      <c r="K355" s="38"/>
      <c r="M355" s="583">
        <v>13500000</v>
      </c>
      <c r="N355" s="583"/>
      <c r="O355" s="583"/>
      <c r="P355" s="583"/>
      <c r="R355" s="583">
        <v>13500000</v>
      </c>
      <c r="S355" s="583"/>
      <c r="T355" s="583"/>
      <c r="U355" s="583"/>
      <c r="V355" s="38"/>
    </row>
    <row r="356" spans="1:22" s="161" customFormat="1" ht="16.5" customHeight="1">
      <c r="A356" s="36"/>
      <c r="B356" s="164" t="s">
        <v>357</v>
      </c>
      <c r="C356" s="38"/>
      <c r="D356" s="38"/>
      <c r="E356" s="38"/>
      <c r="F356" s="38"/>
      <c r="G356" s="38"/>
      <c r="H356" s="38"/>
      <c r="I356" s="38"/>
      <c r="J356" s="38"/>
      <c r="K356" s="38"/>
      <c r="M356" s="182"/>
      <c r="N356" s="182"/>
      <c r="O356" s="182"/>
      <c r="P356" s="182"/>
      <c r="R356" s="166"/>
      <c r="S356" s="166"/>
      <c r="T356" s="166"/>
      <c r="U356" s="166"/>
      <c r="V356" s="38"/>
    </row>
    <row r="357" spans="1:22" s="161" customFormat="1" ht="16.5" customHeight="1">
      <c r="A357" s="36"/>
      <c r="B357" s="191" t="s">
        <v>358</v>
      </c>
      <c r="C357" s="38"/>
      <c r="D357" s="38"/>
      <c r="E357" s="38"/>
      <c r="F357" s="38"/>
      <c r="G357" s="38"/>
      <c r="H357" s="38"/>
      <c r="I357" s="38"/>
      <c r="J357" s="38"/>
      <c r="K357" s="38"/>
      <c r="M357" s="580">
        <v>13500000</v>
      </c>
      <c r="N357" s="580"/>
      <c r="O357" s="580"/>
      <c r="P357" s="580"/>
      <c r="R357" s="580">
        <v>13500000</v>
      </c>
      <c r="S357" s="580"/>
      <c r="T357" s="580"/>
      <c r="U357" s="580"/>
      <c r="V357" s="38"/>
    </row>
    <row r="358" spans="1:22" s="161" customFormat="1" ht="16.5" customHeight="1">
      <c r="A358" s="36"/>
      <c r="B358" s="164" t="s">
        <v>359</v>
      </c>
      <c r="C358" s="38"/>
      <c r="D358" s="38"/>
      <c r="E358" s="38"/>
      <c r="F358" s="38"/>
      <c r="G358" s="38"/>
      <c r="H358" s="38"/>
      <c r="I358" s="38"/>
      <c r="J358" s="38"/>
      <c r="K358" s="38"/>
      <c r="M358" s="182"/>
      <c r="N358" s="182"/>
      <c r="O358" s="182"/>
      <c r="P358" s="182"/>
      <c r="R358" s="182"/>
      <c r="S358" s="182"/>
      <c r="T358" s="182"/>
      <c r="U358" s="182"/>
      <c r="V358" s="38"/>
    </row>
    <row r="359" spans="1:22" s="161" customFormat="1" ht="16.5" customHeight="1">
      <c r="A359" s="36"/>
      <c r="B359" s="191" t="s">
        <v>358</v>
      </c>
      <c r="C359" s="38"/>
      <c r="D359" s="38"/>
      <c r="E359" s="38"/>
      <c r="F359" s="38"/>
      <c r="G359" s="38"/>
      <c r="H359" s="38"/>
      <c r="I359" s="38"/>
      <c r="J359" s="38"/>
      <c r="K359" s="38"/>
      <c r="M359" s="580">
        <v>13500000</v>
      </c>
      <c r="N359" s="580"/>
      <c r="O359" s="580"/>
      <c r="P359" s="580"/>
      <c r="R359" s="580">
        <v>13500000</v>
      </c>
      <c r="S359" s="580"/>
      <c r="T359" s="580"/>
      <c r="U359" s="580"/>
      <c r="V359" s="38"/>
    </row>
    <row r="360" spans="1:22" s="161" customFormat="1" ht="6" customHeight="1">
      <c r="A360" s="36"/>
      <c r="B360" s="191"/>
      <c r="C360" s="38"/>
      <c r="D360" s="38"/>
      <c r="E360" s="38"/>
      <c r="F360" s="38"/>
      <c r="G360" s="38"/>
      <c r="H360" s="38"/>
      <c r="I360" s="38"/>
      <c r="J360" s="38"/>
      <c r="K360" s="38"/>
      <c r="M360" s="182"/>
      <c r="N360" s="182"/>
      <c r="O360" s="182"/>
      <c r="P360" s="182"/>
      <c r="R360" s="166"/>
      <c r="S360" s="166"/>
      <c r="T360" s="166"/>
      <c r="U360" s="166"/>
      <c r="V360" s="38"/>
    </row>
    <row r="361" spans="1:22" s="161" customFormat="1" ht="18" customHeight="1">
      <c r="A361" s="36"/>
      <c r="B361" s="164" t="s">
        <v>360</v>
      </c>
      <c r="C361" s="38"/>
      <c r="D361" s="38"/>
      <c r="E361" s="38"/>
      <c r="F361" s="38"/>
      <c r="G361" s="38"/>
      <c r="H361" s="38"/>
      <c r="I361" s="38"/>
      <c r="J361" s="38"/>
      <c r="K361" s="38"/>
      <c r="L361" s="38"/>
      <c r="M361" s="585" t="s">
        <v>361</v>
      </c>
      <c r="N361" s="585"/>
      <c r="O361" s="585"/>
      <c r="P361" s="585"/>
      <c r="R361" s="585" t="s">
        <v>362</v>
      </c>
      <c r="S361" s="585"/>
      <c r="T361" s="585"/>
      <c r="U361" s="585"/>
      <c r="V361" s="38"/>
    </row>
    <row r="362" spans="1:22" s="161" customFormat="1" ht="17.25" customHeight="1">
      <c r="A362" s="36"/>
      <c r="B362" s="38" t="s">
        <v>363</v>
      </c>
      <c r="D362" s="38"/>
      <c r="E362" s="38"/>
      <c r="F362" s="38"/>
      <c r="G362" s="38"/>
      <c r="H362" s="38"/>
      <c r="I362" s="38"/>
      <c r="J362" s="38"/>
      <c r="K362" s="38"/>
      <c r="L362" s="38"/>
      <c r="M362" s="581">
        <f>KQKD!D31</f>
        <v>287572779</v>
      </c>
      <c r="N362" s="581"/>
      <c r="O362" s="581"/>
      <c r="P362" s="581"/>
      <c r="Q362" s="64"/>
      <c r="R362" s="581">
        <f>KQKD!E31</f>
        <v>-2357737997</v>
      </c>
      <c r="S362" s="581"/>
      <c r="T362" s="581"/>
      <c r="U362" s="581"/>
      <c r="V362" s="38"/>
    </row>
    <row r="363" spans="1:22" s="161" customFormat="1" ht="17.25" customHeight="1">
      <c r="A363" s="36"/>
      <c r="B363" s="38" t="s">
        <v>364</v>
      </c>
      <c r="D363" s="38"/>
      <c r="E363" s="38"/>
      <c r="F363" s="38"/>
      <c r="G363" s="38"/>
      <c r="H363" s="38"/>
      <c r="I363" s="38"/>
      <c r="J363" s="38"/>
      <c r="K363" s="38"/>
      <c r="L363" s="38"/>
      <c r="M363" s="582">
        <f>M359</f>
        <v>13500000</v>
      </c>
      <c r="N363" s="582"/>
      <c r="O363" s="582"/>
      <c r="P363" s="582"/>
      <c r="Q363" s="64"/>
      <c r="R363" s="582">
        <f>R359</f>
        <v>13500000</v>
      </c>
      <c r="S363" s="582"/>
      <c r="T363" s="582"/>
      <c r="U363" s="582"/>
      <c r="V363" s="38"/>
    </row>
    <row r="364" spans="1:22" s="161" customFormat="1" ht="17.25" customHeight="1" thickBot="1">
      <c r="A364" s="36"/>
      <c r="B364" s="37" t="s">
        <v>365</v>
      </c>
      <c r="C364" s="38"/>
      <c r="D364" s="38"/>
      <c r="E364" s="38"/>
      <c r="F364" s="38"/>
      <c r="G364" s="38"/>
      <c r="H364" s="38"/>
      <c r="I364" s="38"/>
      <c r="J364" s="38"/>
      <c r="K364" s="38"/>
      <c r="L364" s="38"/>
      <c r="M364" s="584">
        <f>M362/M363</f>
        <v>21.301687333333334</v>
      </c>
      <c r="N364" s="584"/>
      <c r="O364" s="584"/>
      <c r="P364" s="584"/>
      <c r="Q364" s="64"/>
      <c r="R364" s="587">
        <f>R362/R363</f>
        <v>-174.64725903703703</v>
      </c>
      <c r="S364" s="587"/>
      <c r="T364" s="587"/>
      <c r="U364" s="587"/>
      <c r="V364" s="38"/>
    </row>
    <row r="365" spans="1:22" s="161" customFormat="1" ht="6" customHeight="1" thickTop="1">
      <c r="A365" s="36"/>
      <c r="B365" s="38"/>
      <c r="C365" s="38"/>
      <c r="D365" s="38"/>
      <c r="E365" s="38"/>
      <c r="F365" s="38"/>
      <c r="G365" s="38"/>
      <c r="H365" s="38"/>
      <c r="I365" s="38"/>
      <c r="J365" s="38"/>
      <c r="K365" s="38"/>
      <c r="L365" s="38"/>
      <c r="M365" s="70"/>
      <c r="N365" s="70"/>
      <c r="O365" s="70"/>
      <c r="P365" s="70"/>
      <c r="Q365" s="69"/>
      <c r="R365" s="70"/>
      <c r="S365" s="70"/>
      <c r="T365" s="71"/>
      <c r="U365" s="71"/>
      <c r="V365" s="38"/>
    </row>
    <row r="366" spans="1:22" s="1" customFormat="1" ht="19.5" customHeight="1">
      <c r="A366" s="36"/>
      <c r="D366" s="38"/>
      <c r="E366" s="2"/>
      <c r="N366" s="420"/>
      <c r="O366" s="420"/>
      <c r="P366" s="420"/>
      <c r="R366" s="420"/>
      <c r="S366" s="221" t="s">
        <v>632</v>
      </c>
      <c r="T366" s="420"/>
      <c r="U366" s="420"/>
    </row>
    <row r="367" spans="1:22" s="1" customFormat="1" ht="19.5" customHeight="1">
      <c r="B367" s="223" t="s">
        <v>624</v>
      </c>
      <c r="C367" s="224"/>
      <c r="D367" s="38"/>
      <c r="E367" s="2"/>
      <c r="I367" s="223" t="s">
        <v>3</v>
      </c>
      <c r="N367" s="229"/>
      <c r="O367" s="229"/>
      <c r="P367" s="229"/>
      <c r="R367" s="229"/>
      <c r="S367" s="224" t="s">
        <v>4</v>
      </c>
      <c r="T367" s="229"/>
      <c r="U367" s="229"/>
    </row>
    <row r="368" spans="1:22" s="1" customFormat="1" ht="15.75" customHeight="1">
      <c r="B368" s="223"/>
      <c r="C368" s="224"/>
      <c r="D368" s="38"/>
      <c r="E368" s="2"/>
      <c r="I368" s="223"/>
      <c r="R368" s="224"/>
      <c r="S368" s="11"/>
    </row>
    <row r="369" spans="1:21" s="1" customFormat="1" ht="15.75" customHeight="1">
      <c r="B369" s="223"/>
      <c r="C369" s="224"/>
      <c r="D369" s="38"/>
      <c r="E369" s="2"/>
      <c r="I369" s="223"/>
      <c r="R369" s="224"/>
    </row>
    <row r="370" spans="1:21" s="1" customFormat="1" ht="15.75" customHeight="1">
      <c r="B370" s="223"/>
      <c r="C370" s="224"/>
      <c r="D370" s="38"/>
      <c r="E370" s="2"/>
      <c r="I370" s="223"/>
      <c r="R370" s="224"/>
    </row>
    <row r="371" spans="1:21" s="18" customFormat="1" ht="15.75" customHeight="1">
      <c r="B371" s="223"/>
      <c r="C371" s="224"/>
      <c r="E371" s="225"/>
      <c r="I371" s="223"/>
      <c r="R371" s="224"/>
    </row>
    <row r="372" spans="1:21" s="1" customFormat="1" ht="13.5">
      <c r="B372" s="227" t="s">
        <v>625</v>
      </c>
      <c r="C372" s="228"/>
      <c r="D372" s="38"/>
      <c r="E372" s="2"/>
      <c r="I372" s="227" t="s">
        <v>5</v>
      </c>
      <c r="N372" s="421"/>
      <c r="O372" s="421"/>
      <c r="R372" s="421"/>
      <c r="S372" s="228" t="s">
        <v>6</v>
      </c>
      <c r="T372" s="421"/>
      <c r="U372" s="421"/>
    </row>
    <row r="373" spans="1:21" s="1" customFormat="1" ht="12.75">
      <c r="B373" s="223"/>
      <c r="C373" s="229"/>
      <c r="D373" s="38"/>
      <c r="E373" s="2"/>
      <c r="I373" s="223"/>
      <c r="R373" s="229"/>
    </row>
    <row r="374" spans="1:21" s="1" customFormat="1" ht="12.75">
      <c r="A374" s="223"/>
      <c r="B374" s="223"/>
      <c r="C374" s="229"/>
      <c r="D374" s="38"/>
      <c r="E374" s="2"/>
      <c r="R374" s="229"/>
    </row>
    <row r="375" spans="1:21" s="1" customFormat="1" ht="12.75">
      <c r="A375" s="347"/>
      <c r="B375" s="347"/>
      <c r="C375" s="348"/>
      <c r="D375" s="348"/>
      <c r="E375" s="349"/>
      <c r="F375" s="27"/>
      <c r="G375" s="27"/>
      <c r="H375" s="27"/>
      <c r="I375" s="27"/>
      <c r="J375" s="27"/>
      <c r="K375" s="27"/>
      <c r="L375" s="27"/>
      <c r="M375" s="27"/>
      <c r="N375" s="27"/>
      <c r="O375" s="27"/>
      <c r="P375" s="27"/>
      <c r="Q375" s="27"/>
      <c r="R375" s="27"/>
      <c r="S375" s="27"/>
    </row>
    <row r="376" spans="1:21" ht="18" customHeight="1">
      <c r="A376" s="145"/>
      <c r="B376" s="147"/>
      <c r="C376" s="147"/>
      <c r="D376" s="147"/>
      <c r="E376" s="147"/>
      <c r="F376" s="147"/>
      <c r="G376" s="147"/>
      <c r="H376" s="147"/>
      <c r="I376" s="147"/>
      <c r="J376" s="147"/>
      <c r="K376" s="147"/>
      <c r="L376" s="147"/>
      <c r="M376" s="48"/>
      <c r="N376" s="48"/>
      <c r="O376" s="338"/>
      <c r="P376" s="48"/>
      <c r="Q376" s="147"/>
      <c r="R376" s="48"/>
      <c r="S376" s="48"/>
    </row>
    <row r="377" spans="1:21" ht="18" customHeight="1">
      <c r="A377" s="145"/>
      <c r="B377" s="147"/>
      <c r="C377" s="147"/>
      <c r="D377" s="147"/>
      <c r="E377" s="147"/>
      <c r="F377" s="147"/>
      <c r="G377" s="147"/>
      <c r="H377" s="147"/>
      <c r="I377" s="147"/>
      <c r="J377" s="147"/>
      <c r="K377" s="147"/>
      <c r="L377" s="147"/>
      <c r="M377" s="48"/>
      <c r="N377" s="48"/>
      <c r="O377" s="338"/>
      <c r="P377" s="48"/>
      <c r="Q377" s="147"/>
      <c r="R377" s="48"/>
      <c r="S377" s="48"/>
    </row>
    <row r="378" spans="1:21" ht="18" customHeight="1">
      <c r="A378" s="145"/>
      <c r="B378" s="147"/>
      <c r="C378" s="147"/>
      <c r="D378" s="147"/>
      <c r="E378" s="147"/>
      <c r="F378" s="147"/>
      <c r="G378" s="147"/>
      <c r="H378" s="147"/>
      <c r="I378" s="147"/>
      <c r="J378" s="147"/>
      <c r="K378" s="147"/>
      <c r="L378" s="147"/>
      <c r="M378" s="48"/>
      <c r="N378" s="48"/>
      <c r="O378" s="48"/>
      <c r="P378" s="48"/>
      <c r="Q378" s="147"/>
      <c r="R378" s="48"/>
      <c r="S378" s="48"/>
    </row>
    <row r="379" spans="1:21" ht="18" customHeight="1">
      <c r="A379" s="145"/>
      <c r="B379" s="147"/>
      <c r="C379" s="147"/>
      <c r="D379" s="147"/>
      <c r="E379" s="147"/>
      <c r="F379" s="147"/>
      <c r="G379" s="147"/>
      <c r="H379" s="147"/>
      <c r="I379" s="147"/>
      <c r="J379" s="147"/>
      <c r="K379" s="147"/>
      <c r="L379" s="147"/>
      <c r="M379" s="48"/>
      <c r="N379" s="48"/>
      <c r="O379" s="48"/>
      <c r="P379" s="48"/>
      <c r="Q379" s="147"/>
      <c r="R379" s="48"/>
      <c r="S379" s="48"/>
    </row>
    <row r="380" spans="1:21" ht="18" customHeight="1">
      <c r="A380" s="145"/>
      <c r="B380" s="147"/>
      <c r="C380" s="147"/>
      <c r="D380" s="147"/>
      <c r="E380" s="147"/>
      <c r="F380" s="147"/>
      <c r="G380" s="147"/>
      <c r="H380" s="147"/>
      <c r="I380" s="147"/>
      <c r="J380" s="147"/>
      <c r="K380" s="147"/>
      <c r="L380" s="147"/>
      <c r="M380" s="48"/>
      <c r="N380" s="48"/>
      <c r="O380" s="48"/>
      <c r="P380" s="48"/>
      <c r="Q380" s="147"/>
      <c r="R380" s="48"/>
      <c r="S380" s="48"/>
    </row>
    <row r="381" spans="1:21" ht="18" customHeight="1">
      <c r="A381" s="145"/>
      <c r="B381" s="147"/>
      <c r="C381" s="147"/>
      <c r="D381" s="147"/>
      <c r="E381" s="147"/>
      <c r="F381" s="147"/>
      <c r="G381" s="147"/>
      <c r="H381" s="147"/>
      <c r="I381" s="147"/>
      <c r="J381" s="147"/>
      <c r="K381" s="147"/>
      <c r="L381" s="147"/>
      <c r="M381" s="48"/>
      <c r="N381" s="48"/>
      <c r="O381" s="48"/>
      <c r="P381" s="48"/>
      <c r="Q381" s="147"/>
      <c r="R381" s="48"/>
      <c r="S381" s="48"/>
    </row>
  </sheetData>
  <mergeCells count="334">
    <mergeCell ref="B338:J338"/>
    <mergeCell ref="R338:U338"/>
    <mergeCell ref="M337:P337"/>
    <mergeCell ref="M314:P314"/>
    <mergeCell ref="M315:P315"/>
    <mergeCell ref="M316:P316"/>
    <mergeCell ref="M317:P317"/>
    <mergeCell ref="K239:N239"/>
    <mergeCell ref="A215:E215"/>
    <mergeCell ref="A219:E219"/>
    <mergeCell ref="A221:E221"/>
    <mergeCell ref="A220:E220"/>
    <mergeCell ref="A222:E222"/>
    <mergeCell ref="B323:F323"/>
    <mergeCell ref="M323:P323"/>
    <mergeCell ref="R323:U323"/>
    <mergeCell ref="B324:F324"/>
    <mergeCell ref="K285:M285"/>
    <mergeCell ref="N285:Q285"/>
    <mergeCell ref="R285:U285"/>
    <mergeCell ref="M287:P287"/>
    <mergeCell ref="R287:U287"/>
    <mergeCell ref="M288:P288"/>
    <mergeCell ref="R288:U288"/>
    <mergeCell ref="Y178:AA178"/>
    <mergeCell ref="M364:P364"/>
    <mergeCell ref="R361:U361"/>
    <mergeCell ref="M180:P180"/>
    <mergeCell ref="R180:U180"/>
    <mergeCell ref="M361:P361"/>
    <mergeCell ref="M339:P339"/>
    <mergeCell ref="R339:U339"/>
    <mergeCell ref="M340:P340"/>
    <mergeCell ref="R362:U362"/>
    <mergeCell ref="M343:P343"/>
    <mergeCell ref="O236:Q236"/>
    <mergeCell ref="K236:N236"/>
    <mergeCell ref="K238:N238"/>
    <mergeCell ref="K244:N244"/>
    <mergeCell ref="R332:U332"/>
    <mergeCell ref="R337:U337"/>
    <mergeCell ref="M338:P338"/>
    <mergeCell ref="R343:U343"/>
    <mergeCell ref="R344:U344"/>
    <mergeCell ref="R345:U345"/>
    <mergeCell ref="M344:P344"/>
    <mergeCell ref="R364:U364"/>
    <mergeCell ref="R340:U340"/>
    <mergeCell ref="B349:U349"/>
    <mergeCell ref="B351:U351"/>
    <mergeCell ref="M345:P345"/>
    <mergeCell ref="M346:P346"/>
    <mergeCell ref="M359:P359"/>
    <mergeCell ref="R359:U359"/>
    <mergeCell ref="M362:P362"/>
    <mergeCell ref="M363:P363"/>
    <mergeCell ref="R363:U363"/>
    <mergeCell ref="M354:P354"/>
    <mergeCell ref="R354:U354"/>
    <mergeCell ref="M355:P355"/>
    <mergeCell ref="R355:U355"/>
    <mergeCell ref="M357:P357"/>
    <mergeCell ref="R357:U357"/>
    <mergeCell ref="M320:P320"/>
    <mergeCell ref="R320:U320"/>
    <mergeCell ref="F223:H223"/>
    <mergeCell ref="F217:H217"/>
    <mergeCell ref="A217:D217"/>
    <mergeCell ref="Y337:Z337"/>
    <mergeCell ref="R311:U311"/>
    <mergeCell ref="R324:U324"/>
    <mergeCell ref="M290:P290"/>
    <mergeCell ref="R290:U290"/>
    <mergeCell ref="M292:P292"/>
    <mergeCell ref="R292:U292"/>
    <mergeCell ref="M294:P294"/>
    <mergeCell ref="R294:U294"/>
    <mergeCell ref="M312:P312"/>
    <mergeCell ref="R312:U312"/>
    <mergeCell ref="M296:P296"/>
    <mergeCell ref="R296:U296"/>
    <mergeCell ref="M299:P299"/>
    <mergeCell ref="R299:U299"/>
    <mergeCell ref="F285:I285"/>
    <mergeCell ref="M289:P289"/>
    <mergeCell ref="R289:U289"/>
    <mergeCell ref="B282:C282"/>
    <mergeCell ref="Y338:Z338"/>
    <mergeCell ref="M332:P332"/>
    <mergeCell ref="M331:P331"/>
    <mergeCell ref="R331:U331"/>
    <mergeCell ref="M326:P326"/>
    <mergeCell ref="R326:U326"/>
    <mergeCell ref="M204:P204"/>
    <mergeCell ref="M319:P319"/>
    <mergeCell ref="R319:U319"/>
    <mergeCell ref="M301:P301"/>
    <mergeCell ref="M313:P313"/>
    <mergeCell ref="M324:P324"/>
    <mergeCell ref="M318:P318"/>
    <mergeCell ref="R318:U318"/>
    <mergeCell ref="R239:U239"/>
    <mergeCell ref="R321:U321"/>
    <mergeCell ref="M335:P335"/>
    <mergeCell ref="R335:U335"/>
    <mergeCell ref="R333:U333"/>
    <mergeCell ref="M333:P333"/>
    <mergeCell ref="R301:U301"/>
    <mergeCell ref="M306:P306"/>
    <mergeCell ref="R306:U306"/>
    <mergeCell ref="M311:P311"/>
    <mergeCell ref="F282:I282"/>
    <mergeCell ref="J282:M282"/>
    <mergeCell ref="N282:Q282"/>
    <mergeCell ref="R282:U282"/>
    <mergeCell ref="K254:N254"/>
    <mergeCell ref="A283:E283"/>
    <mergeCell ref="F283:I283"/>
    <mergeCell ref="K283:M283"/>
    <mergeCell ref="N283:Q283"/>
    <mergeCell ref="R283:U283"/>
    <mergeCell ref="A250:F250"/>
    <mergeCell ref="A251:F251"/>
    <mergeCell ref="R251:U251"/>
    <mergeCell ref="A253:F253"/>
    <mergeCell ref="R253:U253"/>
    <mergeCell ref="K251:N251"/>
    <mergeCell ref="K253:N253"/>
    <mergeCell ref="A254:F254"/>
    <mergeCell ref="R254:U254"/>
    <mergeCell ref="R247:U247"/>
    <mergeCell ref="A248:F248"/>
    <mergeCell ref="A249:F249"/>
    <mergeCell ref="R249:U249"/>
    <mergeCell ref="A228:E228"/>
    <mergeCell ref="A229:E229"/>
    <mergeCell ref="A230:E230"/>
    <mergeCell ref="A232:E232"/>
    <mergeCell ref="A233:E233"/>
    <mergeCell ref="A244:F244"/>
    <mergeCell ref="A239:F239"/>
    <mergeCell ref="A240:F240"/>
    <mergeCell ref="A246:F246"/>
    <mergeCell ref="A241:F241"/>
    <mergeCell ref="A242:F242"/>
    <mergeCell ref="A243:F243"/>
    <mergeCell ref="A227:E227"/>
    <mergeCell ref="L230:N230"/>
    <mergeCell ref="O230:Q230"/>
    <mergeCell ref="R230:U230"/>
    <mergeCell ref="I230:K230"/>
    <mergeCell ref="L232:N232"/>
    <mergeCell ref="O232:Q232"/>
    <mergeCell ref="R232:U232"/>
    <mergeCell ref="A238:F238"/>
    <mergeCell ref="R238:U238"/>
    <mergeCell ref="L233:N233"/>
    <mergeCell ref="O233:Q233"/>
    <mergeCell ref="R233:U233"/>
    <mergeCell ref="A236:F236"/>
    <mergeCell ref="R236:U236"/>
    <mergeCell ref="G236:J236"/>
    <mergeCell ref="J233:K233"/>
    <mergeCell ref="A226:E226"/>
    <mergeCell ref="A225:E225"/>
    <mergeCell ref="L222:N222"/>
    <mergeCell ref="L223:N223"/>
    <mergeCell ref="O223:Q223"/>
    <mergeCell ref="I223:K223"/>
    <mergeCell ref="L225:N225"/>
    <mergeCell ref="F225:H225"/>
    <mergeCell ref="R225:U225"/>
    <mergeCell ref="L226:N226"/>
    <mergeCell ref="O226:Q226"/>
    <mergeCell ref="R226:U226"/>
    <mergeCell ref="A209:E209"/>
    <mergeCell ref="F209:I209"/>
    <mergeCell ref="F210:I210"/>
    <mergeCell ref="B212:H212"/>
    <mergeCell ref="R178:U178"/>
    <mergeCell ref="R202:U202"/>
    <mergeCell ref="M203:P203"/>
    <mergeCell ref="R203:U203"/>
    <mergeCell ref="M205:P205"/>
    <mergeCell ref="B208:C208"/>
    <mergeCell ref="F208:I208"/>
    <mergeCell ref="M181:P181"/>
    <mergeCell ref="R181:U181"/>
    <mergeCell ref="R200:U200"/>
    <mergeCell ref="M199:P199"/>
    <mergeCell ref="R199:U199"/>
    <mergeCell ref="M201:P201"/>
    <mergeCell ref="R201:U201"/>
    <mergeCell ref="M202:P202"/>
    <mergeCell ref="M321:P321"/>
    <mergeCell ref="R205:U205"/>
    <mergeCell ref="M200:P200"/>
    <mergeCell ref="R217:U217"/>
    <mergeCell ref="R223:U223"/>
    <mergeCell ref="L221:N221"/>
    <mergeCell ref="O221:Q221"/>
    <mergeCell ref="R221:U221"/>
    <mergeCell ref="O225:Q225"/>
    <mergeCell ref="L228:N228"/>
    <mergeCell ref="O228:Q228"/>
    <mergeCell ref="R228:U228"/>
    <mergeCell ref="L229:N229"/>
    <mergeCell ref="R229:U229"/>
    <mergeCell ref="R244:U244"/>
    <mergeCell ref="R246:U246"/>
    <mergeCell ref="K246:N246"/>
    <mergeCell ref="R222:U222"/>
    <mergeCell ref="L215:N215"/>
    <mergeCell ref="O215:Q215"/>
    <mergeCell ref="R215:U215"/>
    <mergeCell ref="L217:N217"/>
    <mergeCell ref="O217:Q217"/>
    <mergeCell ref="R204:U204"/>
    <mergeCell ref="B153:U153"/>
    <mergeCell ref="I205:K205"/>
    <mergeCell ref="M165:P165"/>
    <mergeCell ref="R165:U165"/>
    <mergeCell ref="M167:P167"/>
    <mergeCell ref="B155:U155"/>
    <mergeCell ref="B156:U156"/>
    <mergeCell ref="M163:P163"/>
    <mergeCell ref="R163:U163"/>
    <mergeCell ref="M164:P164"/>
    <mergeCell ref="R164:U164"/>
    <mergeCell ref="R167:U167"/>
    <mergeCell ref="M168:P168"/>
    <mergeCell ref="R168:U168"/>
    <mergeCell ref="M170:P171"/>
    <mergeCell ref="R170:U171"/>
    <mergeCell ref="M178:P178"/>
    <mergeCell ref="M166:P166"/>
    <mergeCell ref="R166:U166"/>
    <mergeCell ref="B136:U136"/>
    <mergeCell ref="B138:U138"/>
    <mergeCell ref="B140:U140"/>
    <mergeCell ref="B142:U142"/>
    <mergeCell ref="B144:U144"/>
    <mergeCell ref="B146:U146"/>
    <mergeCell ref="B148:U148"/>
    <mergeCell ref="B150:U150"/>
    <mergeCell ref="B152:U152"/>
    <mergeCell ref="B121:U121"/>
    <mergeCell ref="B122:U122"/>
    <mergeCell ref="B123:U123"/>
    <mergeCell ref="B124:U124"/>
    <mergeCell ref="B126:U126"/>
    <mergeCell ref="B127:U127"/>
    <mergeCell ref="B130:U130"/>
    <mergeCell ref="B132:U132"/>
    <mergeCell ref="B134:U134"/>
    <mergeCell ref="B112:U112"/>
    <mergeCell ref="B113:U113"/>
    <mergeCell ref="B114:U114"/>
    <mergeCell ref="B115:U115"/>
    <mergeCell ref="B116:U116"/>
    <mergeCell ref="B117:U117"/>
    <mergeCell ref="B118:U118"/>
    <mergeCell ref="B119:U119"/>
    <mergeCell ref="B120:U120"/>
    <mergeCell ref="B101:U101"/>
    <mergeCell ref="B102:U102"/>
    <mergeCell ref="B103:U103"/>
    <mergeCell ref="B104:U104"/>
    <mergeCell ref="B106:U106"/>
    <mergeCell ref="B107:U107"/>
    <mergeCell ref="B109:U109"/>
    <mergeCell ref="B110:U110"/>
    <mergeCell ref="B111:U111"/>
    <mergeCell ref="O78:P78"/>
    <mergeCell ref="O79:P79"/>
    <mergeCell ref="O80:P80"/>
    <mergeCell ref="O81:P81"/>
    <mergeCell ref="B82:U82"/>
    <mergeCell ref="B84:U84"/>
    <mergeCell ref="B88:U88"/>
    <mergeCell ref="B89:U89"/>
    <mergeCell ref="B98:U98"/>
    <mergeCell ref="B66:U66"/>
    <mergeCell ref="B67:U67"/>
    <mergeCell ref="B68:U68"/>
    <mergeCell ref="B69:U69"/>
    <mergeCell ref="B70:U70"/>
    <mergeCell ref="B73:U73"/>
    <mergeCell ref="B75:U75"/>
    <mergeCell ref="B76:U76"/>
    <mergeCell ref="B77:E77"/>
    <mergeCell ref="N77:R77"/>
    <mergeCell ref="B57:U57"/>
    <mergeCell ref="B58:U58"/>
    <mergeCell ref="B59:U59"/>
    <mergeCell ref="B60:U60"/>
    <mergeCell ref="B61:U61"/>
    <mergeCell ref="B62:U62"/>
    <mergeCell ref="B63:U63"/>
    <mergeCell ref="B64:U64"/>
    <mergeCell ref="B65:U65"/>
    <mergeCell ref="B45:U45"/>
    <mergeCell ref="I46:M46"/>
    <mergeCell ref="B49:U49"/>
    <mergeCell ref="B51:U51"/>
    <mergeCell ref="B52:U52"/>
    <mergeCell ref="B53:U53"/>
    <mergeCell ref="B54:U54"/>
    <mergeCell ref="B55:U55"/>
    <mergeCell ref="B56:U56"/>
    <mergeCell ref="Y339:Z339"/>
    <mergeCell ref="Q1:U1"/>
    <mergeCell ref="N2:U3"/>
    <mergeCell ref="A6:U6"/>
    <mergeCell ref="A7:U7"/>
    <mergeCell ref="B11:U13"/>
    <mergeCell ref="I225:K225"/>
    <mergeCell ref="I232:K232"/>
    <mergeCell ref="K247:N247"/>
    <mergeCell ref="F24:J24"/>
    <mergeCell ref="B32:U32"/>
    <mergeCell ref="B33:U33"/>
    <mergeCell ref="B14:U14"/>
    <mergeCell ref="I215:K215"/>
    <mergeCell ref="I217:K217"/>
    <mergeCell ref="F215:H215"/>
    <mergeCell ref="B34:U34"/>
    <mergeCell ref="B35:U35"/>
    <mergeCell ref="B36:U36"/>
    <mergeCell ref="B37:U37"/>
    <mergeCell ref="B38:U38"/>
    <mergeCell ref="B41:U41"/>
    <mergeCell ref="B42:U42"/>
    <mergeCell ref="B44:U44"/>
  </mergeCells>
  <dataValidations disablePrompts="1" count="6">
    <dataValidation type="list" allowBlank="1" showInputMessage="1" sqref="J96">
      <formula1>"'3 - 8,'5 - 8,'5 - 10, Không có"</formula1>
    </dataValidation>
    <dataValidation type="list" allowBlank="1" showInputMessage="1" sqref="J95">
      <formula1>"'6 - 10,'7 - 15,'8 - 20,'10 - 30, Không có"</formula1>
    </dataValidation>
    <dataValidation type="list" allowBlank="1" showInputMessage="1" sqref="J94">
      <formula1>"'2 - 5,'3 - 15,'5 - 7,'5 - 8, '5 - 10,'5 - 12,'5 - 15, '6 - 8, '6 - 10,'6 - 12, '7 - 10,'7 - 12, '8 - 10,'8 - 12,'10 - 15,'10 - 20, Không có"</formula1>
    </dataValidation>
    <dataValidation type="list" allowBlank="1" showInputMessage="1" sqref="J93">
      <formula1>"'5 - 10,'5 - 20,'6 - 25,'6 - 30, Không có"</formula1>
    </dataValidation>
    <dataValidation type="list" allowBlank="1" showInputMessage="1" showErrorMessage="1" sqref="I71:I76 I78:I82">
      <formula1>"Nhật ký chung, Nhật ký chứng từ, Chứng từ ghi sổ, Nhật ký sổ cái, Kế toán trên máy vi tính"</formula1>
    </dataValidation>
    <dataValidation allowBlank="1" showInputMessage="1" showErrorMessage="1" prompt="Ghi nhận các ngành nghề kinh doanh của Doanh nghiệp theo Giấy Đăng ký kinh doanh." sqref="B16 B21:B23 B18"/>
  </dataValidations>
  <pageMargins left="0.79" right="0.3" top="0.45" bottom="0.73" header="0.3" footer="0.21"/>
  <pageSetup orientation="portrait" horizontalDpi="300" verticalDpi="300" r:id="rId1"/>
  <headerFooter>
    <oddFooter>&amp;CTM BCTC - Q4.2015&amp;RTrang &amp;P/8</oddFoot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J6aEQfwBfcQOSUdeD523IQC6Hkc=</DigestValue>
    </Reference>
    <Reference URI="#idOfficeObject" Type="http://www.w3.org/2000/09/xmldsig#Object">
      <DigestMethod Algorithm="http://www.w3.org/2000/09/xmldsig#sha1"/>
      <DigestValue>G3MnDgWhQX8Tx3+3dpx0MCPD4EA=</DigestValue>
    </Reference>
  </SignedInfo>
  <SignatureValue>
    lQlPwg8sboS+i+AvYO0bEPTFwo1weuQBpDY/nR/WajBVgKBTMbsYgX8vH9Rytoa+UxNuU+Du
    2MMw+MCLBxzViAGmGlm6zUEFLintxPGuaxcNFhEsKkvu36/DM0TZs/O7ULs0w1TjeGh2VM1y
    xKQQ/ZMGWXu0toAOxrvZhMZOPpc=
  </SignatureValue>
  <KeyInfo>
    <KeyValue>
      <RSAKeyValue>
        <Modulus>
            uMzAG0BEm3RU0PhUi7xok22LWnczWbwxZCGAJaUp6A6TzvkOVfzjJcsjcK/fXjUsMAxt0quZ
            sZFfhdPpESygntOhpD0kqSyARdvUzAnkVhP6Eqre6+aV44eSTNuHCyjuyN6HLqFpWWywMbtu
            EMUQzqJ1rSDUxGH6OgD8vsZu4OU=
          </Modulus>
        <Exponent>AQAB</Exponent>
      </RSAKeyValue>
    </KeyValue>
    <X509Data>
      <X509Certificate>
          MIIGADCCA+igAwIBAgIQVAHRRTDRjF0YKLnTVS56tDANBgkqhkiG9w0BAQUFADBpMQswCQYD
          VQQGEwJWTjETMBEGA1UEChMKVk5QVCBHcm91cDEeMBwGA1UECxMVVk5QVC1DQSBUcnVzdCBO
          ZXR3b3JrMSUwIwYDVQQDExxWTlBUIENlcnRpZmljYXRpb24gQXV0aG9yaXR5MB4XDTE0MDIy
          MDA3NDEwMFoXDTE3MTEyMDAzNTQwMFowgcUxCzAJBgNVBAYTAlZOMRswGQYDVQQIDBJUUC4g
          SOG7kyBDaMOtIE1pbmgxMTAvBgNVBAcMKEPhu6VjIFRodeG6vyBUaMOgbmggUGjhu5EgSOG7
          kyBDaMOtIE1pbmgxRjBEBgNVBAMMPUPDlE5HIFRZIEPhu5QgUEjhuqZOIENI4buoTkcgS0hP
          w4FOIEPDlE5HIE5HSEnhu4ZQIFZJ4buGVCBOQU0xHjAcBgoJkiaJk/IsZAEBDA5NU1Q6MDEw
          Mjg3OTE1NzCBnzANBgkqhkiG9w0BAQEFAAOBjQAwgYkCgYEAuMzAG0BEm3RU0PhUi7xok22L
          WnczWbwxZCGAJaUp6A6TzvkOVfzjJcsjcK/fXjUsMAxt0quZsZFfhdPpESygntOhpD0kqSyA
          RdvUzAnkVhP6Eqre6+aV44eSTNuHCyjuyN6HLqFpWWywMbtuEMUQzqJ1rSDUxGH6OgD8vsZu
          4OUCAwEAAaOCAckwggHFMHAGCCsGAQUFBwEBBGQwYjAyBggrBgEFBQcwAoYmaHR0cDovL3B1
          Yi52bnB0LWNhLnZuL2NlcnRzL3ZucHRjYS5jZXIwLAYIKwYBBQUHMAGGIGh0dHA6Ly9vY3Nw
          LnZucHQtY2Eudm4vcmVzcG9uZGVyMB0GA1UdDgQWBBQyZX6nldGuoKP8TW8CvS52Mwb5WjAM
          BgNVHRMBAf8EAjAAMB8GA1UdIwQYMBaAFAZpwNXVAooVjUZ96XziaApVrGqvMGwGA1UdIARl
          MGMwYQYOKwYBBAGB7QMBAQMBAQIwTzAmBggrBgEFBQcCAjAaHhgATwBJAEQALQBQADEALgAw
          AC0ANQAxAG0wJQYIKwYBBQUHAgEWGWh0dHA6Ly9wdWIudm5wdC1jYS52bi9ycGEwMQYDVR0f
          BCowKDAmoCSgIoYgaHR0cDovL2NybC52bnB0LWNhLnZuL3ZucHRjYS5jcmwwDgYDVR0PAQH/
          BAQDAgTwMDQGA1UdJQQtMCsGCCsGAQUFBwMCBggrBgEFBQcDBAYKKwYBBAGCNwoDDAYJKoZI
          hvcvAQEFMBwGA1UdEQQVMBOBEXF1eW5oZHVvbmdAaXNjLnZuMA0GCSqGSIb3DQEBBQUAA4IC
          AQAuWWQqY0juwpscTOLEYTXOrmTh8sO6hXaWSlwWYuxp9EqHxD0GWtMZsZ6yBkVz6DuHgtKD
          QJsQHmk2C+m1V6FPuy6+aWAzbGIN+PPwQAU1XaAhxkmzoAPxEd3nOgFrB8dLeGlAOTVknKkA
          BrtIDYrpXbEJ8JhQCRdN+JL9YgaqJ/uX1kwKprRmkoIVjbgErMmqEg4xDui9zstRfUPVCQT/
          a/gOGh8Joxi+ljImXeOeMx08GX55qcOf2Nd+iAtRXO6z0H4nZE1lFHqW4VcX7FpLW+58lUYE
          eUVAJfDLtle/+ldHxsDLN8Nb4C2knQQ/UFfOBplEm+2+BVuEssLx2QqpIeSvPdn4U6uiK+UH
          eq85z+USPHYypIA64xDH6hd19CukxrGlXXxq+d9nXDp3lcj59s6VXmmk/qcZgNJh3pzXb77i
          PLPUNLRTU4gWnWm/C1n+oTpU3ZscczXzk5nvXzYbb2bHoeSKEFJ6QL2N3cAxs4JoQjFyoqNp
          nTVUKK8O+LGuUtZilewZATbgaiov00yFXj0mZ9gcgdn1P5DVmfZIKSx7P3feVICmPI+DWdNB
          6618KWJSJuTApsNPVH/dBc3JwHMxG9zFMvc/NK/5N2WZIop6jJByLb+VaypqOJTs6jmuyYwV
          mgPlcxa+awZo9kB3/ycK3DVzSOCWR5QEpcUmPg==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j5o2yv8vbNDDHVNJ51HVcwMyhiQ=</DigestValue>
      </Reference>
      <Reference URI="/xl/drawings/drawing1.xml?ContentType=application/vnd.openxmlformats-officedocument.drawing+xml">
        <DigestMethod Algorithm="http://www.w3.org/2000/09/xmldsig#sha1"/>
        <DigestValue>BaKGEwX4XzovnICyZZiA/P7NJLQ=</DigestValue>
      </Reference>
      <Reference URI="/xl/externalLinks/externalLink1.xml?ContentType=application/vnd.openxmlformats-officedocument.spreadsheetml.externalLink+xml">
        <DigestMethod Algorithm="http://www.w3.org/2000/09/xmldsig#sha1"/>
        <DigestValue>P5UZUfxs09VQi4HAo16onm438X8=</DigestValue>
      </Reference>
      <Reference URI="/xl/printerSettings/printerSettings1.bin?ContentType=application/vnd.openxmlformats-officedocument.spreadsheetml.printerSettings">
        <DigestMethod Algorithm="http://www.w3.org/2000/09/xmldsig#sha1"/>
        <DigestValue>2hULw7EWKaR8BKNNPrPXHXHRZVo=</DigestValue>
      </Reference>
      <Reference URI="/xl/printerSettings/printerSettings2.bin?ContentType=application/vnd.openxmlformats-officedocument.spreadsheetml.printerSettings">
        <DigestMethod Algorithm="http://www.w3.org/2000/09/xmldsig#sha1"/>
        <DigestValue>kbu4c67cRFKmtPlpxNuepwvuuGc=</DigestValue>
      </Reference>
      <Reference URI="/xl/printerSettings/printerSettings3.bin?ContentType=application/vnd.openxmlformats-officedocument.spreadsheetml.printerSettings">
        <DigestMethod Algorithm="http://www.w3.org/2000/09/xmldsig#sha1"/>
        <DigestValue>IWpAF2BnJ9WI47fh4LWpErakNPI=</DigestValue>
      </Reference>
      <Reference URI="/xl/printerSettings/printerSettings4.bin?ContentType=application/vnd.openxmlformats-officedocument.spreadsheetml.printerSettings">
        <DigestMethod Algorithm="http://www.w3.org/2000/09/xmldsig#sha1"/>
        <DigestValue>IWpAF2BnJ9WI47fh4LWpErakNPI=</DigestValue>
      </Reference>
      <Reference URI="/xl/sharedStrings.xml?ContentType=application/vnd.openxmlformats-officedocument.spreadsheetml.sharedStrings+xml">
        <DigestMethod Algorithm="http://www.w3.org/2000/09/xmldsig#sha1"/>
        <DigestValue>h3g3Mbp5RNWZ6VlRak51wFLsJFk=</DigestValue>
      </Reference>
      <Reference URI="/xl/styles.xml?ContentType=application/vnd.openxmlformats-officedocument.spreadsheetml.styles+xml">
        <DigestMethod Algorithm="http://www.w3.org/2000/09/xmldsig#sha1"/>
        <DigestValue>gzsHQv29M6M9qXlPIE557/DIMeE=</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OdxcHffg5JYQb98d1JvL7dJh44I=</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T9SNgBic5x4M/P31seS1i9vMhk0=</DigestValue>
      </Reference>
      <Reference URI="/xl/worksheets/sheet1.xml?ContentType=application/vnd.openxmlformats-officedocument.spreadsheetml.worksheet+xml">
        <DigestMethod Algorithm="http://www.w3.org/2000/09/xmldsig#sha1"/>
        <DigestValue>HCDyOjnKNIpceg6zVk8zvrOqijg=</DigestValue>
      </Reference>
      <Reference URI="/xl/worksheets/sheet2.xml?ContentType=application/vnd.openxmlformats-officedocument.spreadsheetml.worksheet+xml">
        <DigestMethod Algorithm="http://www.w3.org/2000/09/xmldsig#sha1"/>
        <DigestValue>SqD5PTBGJFGIQkQlAkqKZ/VvJl0=</DigestValue>
      </Reference>
      <Reference URI="/xl/worksheets/sheet3.xml?ContentType=application/vnd.openxmlformats-officedocument.spreadsheetml.worksheet+xml">
        <DigestMethod Algorithm="http://www.w3.org/2000/09/xmldsig#sha1"/>
        <DigestValue>XvW3QKceqhw3QcX2SabuuwCgF8M=</DigestValue>
      </Reference>
      <Reference URI="/xl/worksheets/sheet4.xml?ContentType=application/vnd.openxmlformats-officedocument.spreadsheetml.worksheet+xml">
        <DigestMethod Algorithm="http://www.w3.org/2000/09/xmldsig#sha1"/>
        <DigestValue>gvkW8wWfQCCiOveuNce1II1by90=</DigestValue>
      </Reference>
    </Manifest>
    <SignatureProperties>
      <SignatureProperty Id="idSignatureTime" Target="#idPackageSignature">
        <mdssi:SignatureTime>
          <mdssi:Format>YYYY-MM-DDThh:mm:ssTZD</mdssi:Format>
          <mdssi:Value>2016-01-21T02:56:28Z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4</vt:i4>
      </vt:variant>
    </vt:vector>
  </HeadingPairs>
  <TitlesOfParts>
    <vt:vector size="4" baseType="lpstr">
      <vt:lpstr>LCTT</vt:lpstr>
      <vt:lpstr>KQKD</vt:lpstr>
      <vt:lpstr>CDKT</vt:lpstr>
      <vt:lpstr>TM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quynhd</dc:creator>
  <cp:lastModifiedBy>UBCK</cp:lastModifiedBy>
  <cp:lastPrinted>2016-01-21T02:35:50Z</cp:lastPrinted>
  <dcterms:created xsi:type="dcterms:W3CDTF">2012-10-15T03:22:12Z</dcterms:created>
  <dcterms:modified xsi:type="dcterms:W3CDTF">2016-01-21T02:56:25Z</dcterms:modified>
</cp:coreProperties>
</file>